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missionag.sharepoint.com/teams/HRSAServices/Shared Documents/HRSA_Data_to_Care_Hep_C/Reports_Dissemination/OY2_Dissemination/Implementation_Manual/Tools/"/>
    </mc:Choice>
  </mc:AlternateContent>
  <xr:revisionPtr revIDLastSave="24" documentId="13_ncr:1_{5D2A0D6E-CFEE-4D06-B3C4-078B3A75A442}" xr6:coauthVersionLast="47" xr6:coauthVersionMax="47" xr10:uidLastSave="{5C01EB12-75D2-44DE-88E4-90781B745F65}"/>
  <bookViews>
    <workbookView xWindow="5160" yWindow="1290" windowWidth="21600" windowHeight="11385" xr2:uid="{00000000-000D-0000-FFFF-FFFF00000000}"/>
  </bookViews>
  <sheets>
    <sheet name="Instructions" sheetId="10" r:id="rId1"/>
    <sheet name="Data Collection-all patients" sheetId="9" r:id="rId2"/>
    <sheet name="Cascades for all patients" sheetId="14" r:id="rId3"/>
    <sheet name="Data Collection-RWsystem" sheetId="15" r:id="rId4"/>
    <sheet name="Cascade for RWsystem" sheetId="1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15" l="1"/>
  <c r="K82" i="15"/>
  <c r="L82" i="15"/>
  <c r="H82" i="15"/>
  <c r="I82" i="15"/>
  <c r="F82" i="15"/>
  <c r="H82" i="9"/>
  <c r="I82" i="9"/>
  <c r="J82" i="9"/>
  <c r="K82" i="9"/>
  <c r="L82" i="9"/>
  <c r="E68" i="15"/>
  <c r="E61" i="15"/>
  <c r="E56" i="15"/>
  <c r="E48" i="15"/>
  <c r="E42" i="15"/>
  <c r="E37" i="15"/>
  <c r="E20" i="15"/>
  <c r="E15" i="15"/>
  <c r="L68" i="15"/>
  <c r="K68" i="15"/>
  <c r="J68" i="15"/>
  <c r="I68" i="15"/>
  <c r="H68" i="15"/>
  <c r="G68" i="15"/>
  <c r="F68" i="15"/>
  <c r="L61" i="15"/>
  <c r="K61" i="15"/>
  <c r="J61" i="15"/>
  <c r="I61" i="15"/>
  <c r="H61" i="15"/>
  <c r="G61" i="15"/>
  <c r="F61" i="15"/>
  <c r="L56" i="15"/>
  <c r="K56" i="15"/>
  <c r="J56" i="15"/>
  <c r="I56" i="15"/>
  <c r="H56" i="15"/>
  <c r="G56" i="15"/>
  <c r="F56" i="15"/>
  <c r="L48" i="15"/>
  <c r="K48" i="15"/>
  <c r="J48" i="15"/>
  <c r="I48" i="15"/>
  <c r="H48" i="15"/>
  <c r="G48" i="15"/>
  <c r="F48" i="15"/>
  <c r="L42" i="15"/>
  <c r="K42" i="15"/>
  <c r="J42" i="15"/>
  <c r="I42" i="15"/>
  <c r="H42" i="15"/>
  <c r="G42" i="15"/>
  <c r="F42" i="15"/>
  <c r="L37" i="15"/>
  <c r="K37" i="15"/>
  <c r="J37" i="15"/>
  <c r="I37" i="15"/>
  <c r="H37" i="15"/>
  <c r="G37" i="15"/>
  <c r="F37" i="15"/>
  <c r="M28" i="15"/>
  <c r="M29" i="15"/>
  <c r="M30" i="15"/>
  <c r="M31" i="15"/>
  <c r="M32" i="15"/>
  <c r="M33" i="15"/>
  <c r="M34" i="15"/>
  <c r="M35" i="15"/>
  <c r="M36" i="15"/>
  <c r="M39" i="15"/>
  <c r="M40" i="15"/>
  <c r="M41" i="15"/>
  <c r="M44" i="15"/>
  <c r="M45" i="15"/>
  <c r="M46" i="15"/>
  <c r="M47" i="15"/>
  <c r="M50" i="15"/>
  <c r="M51" i="15"/>
  <c r="M52" i="15"/>
  <c r="M53" i="15"/>
  <c r="M54" i="15"/>
  <c r="M55" i="15"/>
  <c r="M58" i="15"/>
  <c r="M59" i="15"/>
  <c r="M60" i="15"/>
  <c r="M63" i="15"/>
  <c r="M64" i="15"/>
  <c r="M65" i="15"/>
  <c r="M66" i="15"/>
  <c r="M67" i="15"/>
  <c r="M70" i="15"/>
  <c r="M71" i="15"/>
  <c r="M72" i="15"/>
  <c r="M73" i="15"/>
  <c r="M74" i="15"/>
  <c r="F75" i="15"/>
  <c r="G75" i="15"/>
  <c r="H75" i="15"/>
  <c r="I75" i="15"/>
  <c r="J75" i="15"/>
  <c r="K75" i="15"/>
  <c r="L75" i="15"/>
  <c r="L20" i="15"/>
  <c r="K20" i="15"/>
  <c r="J20" i="15"/>
  <c r="I20" i="15"/>
  <c r="H20" i="15"/>
  <c r="G20" i="15"/>
  <c r="F20" i="15"/>
  <c r="L15" i="15"/>
  <c r="K15" i="15"/>
  <c r="J15" i="15"/>
  <c r="I15" i="15"/>
  <c r="H15" i="15"/>
  <c r="G15" i="15"/>
  <c r="F15" i="15"/>
  <c r="J68" i="9"/>
  <c r="K68" i="9"/>
  <c r="L68" i="9"/>
  <c r="H68" i="9"/>
  <c r="I68" i="9"/>
  <c r="M61" i="15" l="1"/>
  <c r="M37" i="15"/>
  <c r="M42" i="15"/>
  <c r="M56" i="15"/>
  <c r="M48" i="15"/>
  <c r="M68" i="15"/>
  <c r="L75" i="9"/>
  <c r="F75" i="9"/>
  <c r="G75" i="9"/>
  <c r="H75" i="9"/>
  <c r="I75" i="9"/>
  <c r="J75" i="9"/>
  <c r="K75" i="9"/>
  <c r="H61" i="9" l="1"/>
  <c r="I61" i="9"/>
  <c r="J61" i="9"/>
  <c r="K61" i="9"/>
  <c r="L61" i="9"/>
  <c r="I56" i="9"/>
  <c r="J56" i="9"/>
  <c r="K56" i="9"/>
  <c r="L56" i="9"/>
  <c r="H56" i="9"/>
  <c r="H20" i="9"/>
  <c r="I20" i="9"/>
  <c r="J20" i="9"/>
  <c r="K20" i="9"/>
  <c r="L20" i="9"/>
  <c r="H37" i="9"/>
  <c r="I37" i="9"/>
  <c r="J37" i="9"/>
  <c r="K37" i="9"/>
  <c r="L37" i="9"/>
  <c r="H42" i="9"/>
  <c r="I42" i="9"/>
  <c r="J42" i="9"/>
  <c r="K42" i="9"/>
  <c r="L42" i="9"/>
  <c r="H48" i="9"/>
  <c r="I48" i="9"/>
  <c r="J48" i="9"/>
  <c r="K48" i="9"/>
  <c r="L48" i="9"/>
  <c r="I15" i="9"/>
  <c r="J15" i="9"/>
  <c r="K15" i="9"/>
  <c r="L15" i="9"/>
  <c r="H15" i="9"/>
  <c r="C18" i="16" l="1"/>
  <c r="C17" i="16"/>
  <c r="C19" i="16"/>
  <c r="C18" i="14"/>
  <c r="C17" i="14"/>
  <c r="C19" i="14"/>
  <c r="M6" i="15"/>
  <c r="G82" i="9"/>
  <c r="F82" i="9"/>
  <c r="E82" i="9"/>
  <c r="D82" i="9"/>
  <c r="C82" i="9"/>
  <c r="E75" i="9"/>
  <c r="D75" i="9"/>
  <c r="C75" i="9"/>
  <c r="G68" i="9"/>
  <c r="F68" i="9"/>
  <c r="E68" i="9"/>
  <c r="D68" i="9"/>
  <c r="B68" i="9"/>
  <c r="G61" i="9"/>
  <c r="F61" i="9"/>
  <c r="E61" i="9"/>
  <c r="D61" i="9"/>
  <c r="B61" i="9"/>
  <c r="G56" i="9"/>
  <c r="F56" i="9"/>
  <c r="E56" i="9"/>
  <c r="D56" i="9"/>
  <c r="B56" i="9"/>
  <c r="G48" i="9"/>
  <c r="F48" i="9"/>
  <c r="E48" i="9"/>
  <c r="D48" i="9"/>
  <c r="C48" i="9"/>
  <c r="B48" i="9"/>
  <c r="G42" i="9"/>
  <c r="F42" i="9"/>
  <c r="E42" i="9"/>
  <c r="D42" i="9"/>
  <c r="C42" i="9"/>
  <c r="B42" i="9"/>
  <c r="G37" i="9"/>
  <c r="F37" i="9"/>
  <c r="E37" i="9"/>
  <c r="D37" i="9"/>
  <c r="C37" i="9"/>
  <c r="B37" i="9"/>
  <c r="G20" i="9"/>
  <c r="F20" i="9"/>
  <c r="E20" i="9"/>
  <c r="D20" i="9"/>
  <c r="C20" i="9"/>
  <c r="B20" i="9"/>
  <c r="G15" i="9"/>
  <c r="F15" i="9"/>
  <c r="E15" i="9"/>
  <c r="D15" i="9"/>
  <c r="C15" i="9"/>
  <c r="B15" i="9"/>
  <c r="M81" i="9"/>
  <c r="M80" i="9"/>
  <c r="M79" i="9"/>
  <c r="M78" i="9"/>
  <c r="M77" i="9"/>
  <c r="M74" i="9"/>
  <c r="M73" i="9"/>
  <c r="M72" i="9"/>
  <c r="M71" i="9"/>
  <c r="M70" i="9"/>
  <c r="M67" i="9"/>
  <c r="M66" i="9"/>
  <c r="M65" i="9"/>
  <c r="M64" i="9"/>
  <c r="M63" i="9"/>
  <c r="M60" i="9"/>
  <c r="M59" i="9"/>
  <c r="M58" i="9"/>
  <c r="M55" i="9"/>
  <c r="M54" i="9"/>
  <c r="M53" i="9"/>
  <c r="M52" i="9"/>
  <c r="M51" i="9"/>
  <c r="M50" i="9"/>
  <c r="M47" i="9"/>
  <c r="M46" i="9"/>
  <c r="M45" i="9"/>
  <c r="M44" i="9"/>
  <c r="M41" i="9"/>
  <c r="M40" i="9"/>
  <c r="M39" i="9"/>
  <c r="M36" i="9"/>
  <c r="M35" i="9"/>
  <c r="M34" i="9"/>
  <c r="M33" i="9"/>
  <c r="M32" i="9"/>
  <c r="M31" i="9"/>
  <c r="M30" i="9"/>
  <c r="M29" i="9"/>
  <c r="M28" i="9"/>
  <c r="M26" i="9"/>
  <c r="M25" i="9"/>
  <c r="M24" i="9"/>
  <c r="M23" i="9"/>
  <c r="M22" i="9"/>
  <c r="M19" i="9"/>
  <c r="M18" i="9"/>
  <c r="M17" i="9"/>
  <c r="M12" i="9"/>
  <c r="M11" i="9"/>
  <c r="M10" i="9"/>
  <c r="M9" i="9"/>
  <c r="M8" i="9"/>
  <c r="M6" i="9"/>
  <c r="C56" i="15"/>
  <c r="D56" i="15"/>
  <c r="D82" i="15"/>
  <c r="E82" i="15"/>
  <c r="G82" i="15"/>
  <c r="C82" i="15"/>
  <c r="D75" i="15"/>
  <c r="E75" i="15"/>
  <c r="C75" i="15"/>
  <c r="C68" i="15"/>
  <c r="D68" i="15"/>
  <c r="B68" i="15"/>
  <c r="C61" i="15"/>
  <c r="D61" i="15"/>
  <c r="B61" i="15"/>
  <c r="B56" i="15"/>
  <c r="C48" i="15"/>
  <c r="D48" i="15"/>
  <c r="B48" i="15"/>
  <c r="C42" i="15"/>
  <c r="D42" i="15"/>
  <c r="B42" i="15"/>
  <c r="C37" i="15"/>
  <c r="D37" i="15"/>
  <c r="B37" i="15"/>
  <c r="C20" i="15"/>
  <c r="D20" i="15"/>
  <c r="B20" i="15"/>
  <c r="C15" i="15"/>
  <c r="D15" i="15"/>
  <c r="B15" i="15"/>
  <c r="M8" i="15"/>
  <c r="M9" i="15"/>
  <c r="M10" i="15"/>
  <c r="M11" i="15"/>
  <c r="M12" i="15"/>
  <c r="M13" i="15"/>
  <c r="M14" i="15"/>
  <c r="M17" i="15"/>
  <c r="M18" i="15"/>
  <c r="M19" i="15"/>
  <c r="M22" i="15"/>
  <c r="M23" i="15"/>
  <c r="M24" i="15"/>
  <c r="M25" i="15"/>
  <c r="M26" i="15"/>
  <c r="M77" i="15"/>
  <c r="M78" i="15"/>
  <c r="M79" i="15"/>
  <c r="M80" i="15"/>
  <c r="M81" i="15"/>
  <c r="K3" i="9"/>
  <c r="K2" i="9" s="1"/>
  <c r="E31" i="16"/>
  <c r="F29" i="16"/>
  <c r="D31" i="16"/>
  <c r="D30" i="16"/>
  <c r="D29" i="16"/>
  <c r="D28" i="16"/>
  <c r="C31" i="16"/>
  <c r="C30" i="16"/>
  <c r="C29" i="16"/>
  <c r="C28" i="16"/>
  <c r="C27" i="16"/>
  <c r="D18" i="16"/>
  <c r="D17" i="16"/>
  <c r="D16" i="16"/>
  <c r="C16" i="16"/>
  <c r="C15" i="16"/>
  <c r="C30" i="14"/>
  <c r="M20" i="15" l="1"/>
  <c r="M75" i="15"/>
  <c r="M82" i="15"/>
  <c r="M15" i="15"/>
  <c r="M15" i="9"/>
  <c r="M61" i="9"/>
  <c r="M37" i="9"/>
  <c r="M56" i="9"/>
  <c r="M82" i="9"/>
  <c r="M42" i="9"/>
  <c r="M68" i="9"/>
  <c r="M20" i="9"/>
  <c r="M48" i="9"/>
  <c r="M75" i="9"/>
  <c r="F16" i="16"/>
  <c r="F17" i="16"/>
  <c r="F18" i="16"/>
  <c r="F19" i="16"/>
  <c r="F30" i="16"/>
  <c r="F31" i="16"/>
  <c r="D31" i="14"/>
  <c r="D28" i="14"/>
  <c r="D30" i="14"/>
  <c r="E31" i="14"/>
  <c r="D29" i="14"/>
  <c r="C31" i="14"/>
  <c r="F31" i="14" s="1"/>
  <c r="C29" i="14"/>
  <c r="F30" i="14" s="1"/>
  <c r="C15" i="14"/>
  <c r="C28" i="14"/>
  <c r="F29" i="14"/>
  <c r="C27" i="14"/>
  <c r="D16" i="14"/>
  <c r="C16" i="14"/>
  <c r="F16" i="14" l="1"/>
  <c r="D18" i="14"/>
  <c r="F19" i="14"/>
  <c r="D17" i="14"/>
  <c r="F18" i="14" l="1"/>
  <c r="F1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tc={74412224-BBA0-714E-AF0D-6F762C23C47C}</author>
    <author>tc={5FA93CF7-89CD-934F-BE12-F3C654C50707}</author>
    <author>tc={6376E10F-6B48-184C-81D3-2BFCBACEDA3F}</author>
    <author>tc={F43F4BAD-3F3F-9846-B220-E83568360BB6}</author>
    <author>tc={152FC50E-AB24-9547-8D1F-79F4DB55AC99}</author>
    <author>tc={84929302-8522-3342-BE27-E3150330D915}</author>
    <author>tc={CD71EFE2-74C0-AF4C-845B-1E1E74840659}</author>
    <author>tc={24007338-11A1-8940-B04E-F89041265CE0}</author>
    <author>tc={02AADE68-2E45-CC40-8C70-C188C200372C}</author>
    <author>tc={2BFD6C3F-52ED-E740-8482-09E8638BFFFB}</author>
    <author>tc={505C4584-5755-844E-84C6-CFAD4FA338E8}</author>
    <author>tc={BD90A748-8B7F-2740-99F3-9A413C596729}</author>
    <author>tc={48B91F47-6591-C54D-8909-3986B2779637}</author>
    <author>tc={7A79C192-65FE-6F4C-8008-0D10D0012C58}</author>
    <author>tc={BC902E67-2DAE-1942-865B-9D6D9AEE72DD}</author>
    <author>tc={06986EF1-9FD2-0948-BA80-C5F6D207A440}</author>
    <author>tc={476B9A1D-BF54-3C40-8B95-BDDB6D23A7CC}</author>
    <author>tc={8317BAC5-4408-D844-B0A5-03D241755347}</author>
    <author>tc={BD007D7A-8CDB-8545-BECC-F8B07CE22EC5}</author>
    <author>tc={E30B2AB6-2C7D-3E4A-8E40-F46A38FE768B}</author>
    <author>tc={E5717CB1-36DE-A044-B62C-B8CE2AC82B16}</author>
    <author>tc={E4884AF0-8D7C-C641-97D8-A66AA0883B41}</author>
    <author>tc={2794C7D7-FCF8-B34F-B965-5B026D9A65DC}</author>
  </authors>
  <commentList>
    <comment ref="B15" authorId="0" shapeId="0" xr:uid="{74412224-BBA0-714E-AF0D-6F762C23C47C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positive HCV result (AB, PCR, Ag)
Exclude OOS/OOJ and deceased</t>
      </text>
    </comment>
    <comment ref="C16" authorId="1" shapeId="0" xr:uid="{5FA93CF7-89CD-934F-BE12-F3C654C50707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VL testing performed (including neg.) 2B</t>
      </text>
    </comment>
    <comment ref="D16" authorId="2" shapeId="0" xr:uid="{6376E10F-6B48-184C-81D3-2BFCBACEDA3F}">
      <text>
        <t>[Threaded comment]
Your version of Excel allows you to read this threaded comment; however, any edits to it will get removed if the file is opened in a newer version of Excel. Learn more: https://go.microsoft.com/fwlink/?linkid=870924
Comment:
    No VL testing performed. 2A</t>
      </text>
    </comment>
    <comment ref="F16" authorId="3" shapeId="0" xr:uid="{F43F4BAD-3F3F-9846-B220-E83568360BB6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2b/1</t>
      </text>
    </comment>
    <comment ref="B17" authorId="4" shapeId="0" xr:uid="{152FC50E-AB24-9547-8D1F-79F4DB55AC99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individuals with VL done. Should equal 2B on cascade or column 2c</t>
      </text>
    </comment>
    <comment ref="C17" authorId="5" shapeId="0" xr:uid="{84929302-8522-3342-BE27-E3150330D915}">
      <text>
        <t>[Threaded comment]
Your version of Excel allows you to read this threaded comment; however, any edits to it will get removed if the file is opened in a newer version of Excel. Learn more: https://go.microsoft.com/fwlink/?linkid=870924
Comment:
    Those with detectable VL during follow-up period (3B).</t>
      </text>
    </comment>
    <comment ref="D17" authorId="6" shapeId="0" xr:uid="{CD71EFE2-74C0-AF4C-845B-1E1E74840659}">
      <text>
        <t>[Threaded comment]
Your version of Excel allows you to read this threaded comment; however, any edits to it will get removed if the file is opened in a newer version of Excel. Learn more: https://go.microsoft.com/fwlink/?linkid=870924
Comment:
    Initial infection cured or cleared (3A).
Here, that is AB+ then PCR-</t>
      </text>
    </comment>
    <comment ref="F17" authorId="7" shapeId="0" xr:uid="{24007338-11A1-8940-B04E-F89041265CE0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3b/2b</t>
      </text>
    </comment>
    <comment ref="B18" authorId="8" shapeId="0" xr:uid="{02AADE68-2E45-CC40-8C70-C188C200372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all those with detectable VLs during follow-up period (3B) - column 3c.</t>
      </text>
    </comment>
    <comment ref="C18" authorId="9" shapeId="0" xr:uid="{2BFD6C3F-52ED-E740-8482-09E8638BFFFB}">
      <text>
        <t>[Threaded comment]
Your version of Excel allows you to read this threaded comment; however, any edits to it will get removed if the file is opened in a newer version of Excel. Learn more: https://go.microsoft.com/fwlink/?linkid=870924
Comment:
    HCV infection cured or cleared during the cascade timeframe (4b)</t>
      </text>
    </comment>
    <comment ref="D18" authorId="10" shapeId="0" xr:uid="{505C4584-5755-844E-84C6-CFAD4FA338E8}">
      <text>
        <t>[Threaded comment]
Your version of Excel allows you to read this threaded comment; however, any edits to it will get removed if the file is opened in a newer version of Excel. Learn more: https://go.microsoft.com/fwlink/?linkid=870924
Comment:
    HCV infection not cured or cleared during the cascade timeframe (4a)</t>
      </text>
    </comment>
    <comment ref="F18" authorId="11" shapeId="0" xr:uid="{BD90A748-8B7F-2740-99F3-9A413C596729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4b/3b</t>
      </text>
    </comment>
    <comment ref="C19" authorId="12" shapeId="0" xr:uid="{48B91F47-6591-C54D-8909-3986B2779637}">
      <text>
        <t>[Threaded comment]
Your version of Excel allows you to read this threaded comment; however, any edits to it will get removed if the file is opened in a newer version of Excel. Learn more: https://go.microsoft.com/fwlink/?linkid=870924
Comment:
    Persistent infection or reinfection—All individuals where a negative/ “not detected” result (Step 4b) is followed by an HCV viral test result positive/“detected.”
Reply:
    We are currently excluding these from our cured or cleared category</t>
      </text>
    </comment>
    <comment ref="F19" authorId="13" shapeId="0" xr:uid="{7A79C192-65FE-6F4C-8008-0D10D0012C58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5b/4b</t>
      </text>
    </comment>
    <comment ref="B25" authorId="14" shapeId="0" xr:uid="{BC902E67-2DAE-1942-865B-9D6D9AEE72D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Ignore spontaneous and reinfection </t>
      </text>
    </comment>
    <comment ref="B27" authorId="15" shapeId="0" xr:uid="{06986EF1-9FD2-0948-BA80-C5F6D207A44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everyone</t>
      </text>
    </comment>
    <comment ref="B28" authorId="16" shapeId="0" xr:uid="{476B9A1D-BF54-3C40-8B95-BDDB6D23A7C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Ignore spontaneous and reinfection </t>
      </text>
    </comment>
    <comment ref="B29" authorId="17" shapeId="0" xr:uid="{8317BAC5-4408-D844-B0A5-03D241755347}">
      <text>
        <t>[Threaded comment]
Your version of Excel allows you to read this threaded comment; however, any edits to it will get removed if the file is opened in a newer version of Excel. Learn more: https://go.microsoft.com/fwlink/?linkid=870924
Comment:
    care=testing and treatment</t>
      </text>
    </comment>
    <comment ref="F29" authorId="18" shapeId="0" xr:uid="{BD007D7A-8CDB-8545-BECC-F8B07CE22EC5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starting population</t>
      </text>
    </comment>
    <comment ref="B30" authorId="19" shapeId="0" xr:uid="{E30B2AB6-2C7D-3E4A-8E40-F46A38FE768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Only PCR+
</t>
      </text>
    </comment>
    <comment ref="F30" authorId="20" shapeId="0" xr:uid="{E5717CB1-36DE-A044-B62C-B8CE2AC82B16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30c/29c</t>
      </text>
    </comment>
    <comment ref="B31" authorId="21" shapeId="0" xr:uid="{E4884AF0-8D7C-C641-97D8-A66AA0883B41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PCR-</t>
      </text>
    </comment>
    <comment ref="F31" authorId="22" shapeId="0" xr:uid="{2794C7D7-FCF8-B34F-B965-5B026D9A65DC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31c/30c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tc={F9FBFDAA-466E-F546-A375-9B80E3423D7B}</author>
    <author>tc={7D5D49E0-9691-9E4B-9BAB-597C72FA6294}</author>
    <author>tc={F2EF4EB1-FF25-3342-9CB9-AFDEB3CDE35D}</author>
    <author>tc={D0EDA961-8890-594F-A039-300AEBAC1F03}</author>
    <author>tc={58EF6324-F33C-CE45-8870-8B2B710C2BEB}</author>
    <author>tc={FB4779DC-9A1B-034E-B746-ADDAE7F9E0C1}</author>
    <author>tc={29786701-29EE-724B-A121-E8B675E86FE0}</author>
    <author>tc={9B52BBB8-5839-DE40-AA13-6C100BAE8AEC}</author>
    <author>tc={B7C22357-327F-004E-AD0B-677BEA4479EC}</author>
    <author>tc={5E36DD6C-F705-2A4F-BB05-74303E5B9A6F}</author>
    <author>tc={5681594D-9E99-D94E-8CA8-5943BE35ECF8}</author>
    <author>tc={E21C82D6-8E4C-294D-9CFB-05447C49C897}</author>
    <author>tc={6C486E83-CF48-F642-9FE7-BA249EF3E381}</author>
    <author>tc={EDCCB236-9778-1B4A-BA09-E5CE47968B3D}</author>
    <author>tc={2623135E-E742-F347-9E62-F3288297BFF3}</author>
    <author>tc={EDC1EBCB-3E55-FC45-B011-CD58EE7204E1}</author>
    <author>tc={5D81823F-87D7-FB4C-980B-2BA5C0391B0E}</author>
    <author>tc={523307FA-2DAA-8E4C-BAF2-FE1D22846A23}</author>
    <author>tc={5BB07B02-A1D2-F649-BE3A-696E74749B76}</author>
    <author>tc={3BE9151E-75E8-9C42-8FB8-30CC5C4E764D}</author>
    <author>tc={3370042B-C1B1-A341-880D-4E13ACAFFEFF}</author>
    <author>tc={76F13032-5BB9-904B-B80B-1303C508ADE5}</author>
    <author>tc={3B5DA324-8521-9A49-9CE9-C76189884AAD}</author>
  </authors>
  <commentList>
    <comment ref="B15" authorId="0" shapeId="0" xr:uid="{F9FBFDAA-466E-F546-A375-9B80E3423D7B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positive HCV result (AB, PCR, Ag)
Exclude OOS/OOJ and deceased</t>
      </text>
    </comment>
    <comment ref="C16" authorId="1" shapeId="0" xr:uid="{7D5D49E0-9691-9E4B-9BAB-597C72FA629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VL testing performed (including neg.) 2B</t>
      </text>
    </comment>
    <comment ref="D16" authorId="2" shapeId="0" xr:uid="{F2EF4EB1-FF25-3342-9CB9-AFDEB3CDE35D}">
      <text>
        <t>[Threaded comment]
Your version of Excel allows you to read this threaded comment; however, any edits to it will get removed if the file is opened in a newer version of Excel. Learn more: https://go.microsoft.com/fwlink/?linkid=870924
Comment:
    No VL testing performed. 2A</t>
      </text>
    </comment>
    <comment ref="F16" authorId="3" shapeId="0" xr:uid="{D0EDA961-8890-594F-A039-300AEBAC1F03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2b/1</t>
      </text>
    </comment>
    <comment ref="B17" authorId="4" shapeId="0" xr:uid="{58EF6324-F33C-CE45-8870-8B2B710C2BEB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individuals with VL done. Should equal 2B on cascade or column 2c</t>
      </text>
    </comment>
    <comment ref="C17" authorId="5" shapeId="0" xr:uid="{FB4779DC-9A1B-034E-B746-ADDAE7F9E0C1}">
      <text>
        <t>[Threaded comment]
Your version of Excel allows you to read this threaded comment; however, any edits to it will get removed if the file is opened in a newer version of Excel. Learn more: https://go.microsoft.com/fwlink/?linkid=870924
Comment:
    Those with detectable VL during follow-up period (3B).</t>
      </text>
    </comment>
    <comment ref="D17" authorId="6" shapeId="0" xr:uid="{29786701-29EE-724B-A121-E8B675E86FE0}">
      <text>
        <t>[Threaded comment]
Your version of Excel allows you to read this threaded comment; however, any edits to it will get removed if the file is opened in a newer version of Excel. Learn more: https://go.microsoft.com/fwlink/?linkid=870924
Comment:
    Initial infection cured or cleared (3A).
Here, that is AB+ then PCR-</t>
      </text>
    </comment>
    <comment ref="F17" authorId="7" shapeId="0" xr:uid="{9B52BBB8-5839-DE40-AA13-6C100BAE8AEC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3b/2b</t>
      </text>
    </comment>
    <comment ref="B18" authorId="8" shapeId="0" xr:uid="{B7C22357-327F-004E-AD0B-677BEA4479E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all those with detectable VLs during follow-up period (3B) - column 3c.</t>
      </text>
    </comment>
    <comment ref="C18" authorId="9" shapeId="0" xr:uid="{5E36DD6C-F705-2A4F-BB05-74303E5B9A6F}">
      <text>
        <t>[Threaded comment]
Your version of Excel allows you to read this threaded comment; however, any edits to it will get removed if the file is opened in a newer version of Excel. Learn more: https://go.microsoft.com/fwlink/?linkid=870924
Comment:
    HCV infection cured or cleared during the cascade timeframe (4b)</t>
      </text>
    </comment>
    <comment ref="D18" authorId="10" shapeId="0" xr:uid="{5681594D-9E99-D94E-8CA8-5943BE35ECF8}">
      <text>
        <t>[Threaded comment]
Your version of Excel allows you to read this threaded comment; however, any edits to it will get removed if the file is opened in a newer version of Excel. Learn more: https://go.microsoft.com/fwlink/?linkid=870924
Comment:
    HCV infection not cured or cleared during the cascade timeframe (4a)</t>
      </text>
    </comment>
    <comment ref="F18" authorId="11" shapeId="0" xr:uid="{E21C82D6-8E4C-294D-9CFB-05447C49C897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4b/3b</t>
      </text>
    </comment>
    <comment ref="C19" authorId="12" shapeId="0" xr:uid="{6C486E83-CF48-F642-9FE7-BA249EF3E381}">
      <text>
        <t>[Threaded comment]
Your version of Excel allows you to read this threaded comment; however, any edits to it will get removed if the file is opened in a newer version of Excel. Learn more: https://go.microsoft.com/fwlink/?linkid=870924
Comment:
    Persistent infection or reinfection—All individuals where a negative/ “not detected” result (Step 4b) is followed by an HCV viral test result positive/“detected.”
Reply:
    We are currently excluding these from our cured or cleared category</t>
      </text>
    </comment>
    <comment ref="F19" authorId="13" shapeId="0" xr:uid="{EDCCB236-9778-1B4A-BA09-E5CE47968B3D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5b/4b</t>
      </text>
    </comment>
    <comment ref="B25" authorId="14" shapeId="0" xr:uid="{2623135E-E742-F347-9E62-F3288297BFF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Ignore spontaneous and reinfection </t>
      </text>
    </comment>
    <comment ref="B27" authorId="15" shapeId="0" xr:uid="{EDC1EBCB-3E55-FC45-B011-CD58EE7204E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everyone</t>
      </text>
    </comment>
    <comment ref="B28" authorId="16" shapeId="0" xr:uid="{5D81823F-87D7-FB4C-980B-2BA5C0391B0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Ignore spontaneous and reinfection </t>
      </text>
    </comment>
    <comment ref="B29" authorId="17" shapeId="0" xr:uid="{523307FA-2DAA-8E4C-BAF2-FE1D22846A23}">
      <text>
        <t>[Threaded comment]
Your version of Excel allows you to read this threaded comment; however, any edits to it will get removed if the file is opened in a newer version of Excel. Learn more: https://go.microsoft.com/fwlink/?linkid=870924
Comment:
    care=testing and treatment</t>
      </text>
    </comment>
    <comment ref="F29" authorId="18" shapeId="0" xr:uid="{5BB07B02-A1D2-F649-BE3A-696E74749B7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starting population</t>
      </text>
    </comment>
    <comment ref="B30" authorId="19" shapeId="0" xr:uid="{3BE9151E-75E8-9C42-8FB8-30CC5C4E764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Only PCR+
</t>
      </text>
    </comment>
    <comment ref="F30" authorId="20" shapeId="0" xr:uid="{3370042B-C1B1-A341-880D-4E13ACAFFEFF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30c/29c</t>
      </text>
    </comment>
    <comment ref="B31" authorId="21" shapeId="0" xr:uid="{76F13032-5BB9-904B-B80B-1303C508ADE5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PCR-</t>
      </text>
    </comment>
    <comment ref="F31" authorId="22" shapeId="0" xr:uid="{3B5DA324-8521-9A49-9CE9-C76189884AAD}">
      <text>
        <t>[Threaded comment]
Your version of Excel allows you to read this threaded comment; however, any edits to it will get removed if the file is opened in a newer version of Excel. Learn more: https://go.microsoft.com/fwlink/?linkid=870924
Comment:
    % = 31c/30c</t>
      </text>
    </comment>
  </commentList>
</comments>
</file>

<file path=xl/sharedStrings.xml><?xml version="1.0" encoding="utf-8"?>
<sst xmlns="http://schemas.openxmlformats.org/spreadsheetml/2006/main" count="287" uniqueCount="140">
  <si>
    <t xml:space="preserve">The Data Collection Tabs of this workbook is designed to collect aggregate totals for the Yale TEAM HEPC (-077) Project.
There is one tab for all patients and one tab for Ryan White patients only.
Data element types are listed in the ROWS (1-77) of Column A. 
Patient / Client Categories are shown in the COLUMNS (B-K) of Row 4 </t>
  </si>
  <si>
    <t>Data is entered into the Yellow fields quarterly.   Data in the white fields is entered once at the start (baseline).</t>
  </si>
  <si>
    <t>Blue Lines are Tally Checks, designed to ensure that the numerators of each section match the patient total.</t>
  </si>
  <si>
    <t>If the Tally Check fails, the applicable cell turns red.</t>
  </si>
  <si>
    <t>Element Summary:</t>
  </si>
  <si>
    <t>Column A = List of Data Elements types</t>
  </si>
  <si>
    <t>Column B = all HIV+ for the given time period</t>
  </si>
  <si>
    <t>Column C = all HCV+ for a given time period
Time periods for each group (B &amp; C) may differ, which is why start and stop dates are shown for each.</t>
  </si>
  <si>
    <r>
      <t xml:space="preserve">Column D = </t>
    </r>
    <r>
      <rPr>
        <b/>
        <sz val="11"/>
        <color theme="1"/>
        <rFont val="Calibri"/>
        <family val="2"/>
        <scheme val="minor"/>
      </rPr>
      <t xml:space="preserve">Coinfected </t>
    </r>
    <r>
      <rPr>
        <sz val="11"/>
        <color theme="1"/>
        <rFont val="Calibri"/>
        <family val="2"/>
        <scheme val="minor"/>
      </rPr>
      <t>patients. Arrived at by matching of the patient lists from B&amp;C.  Abbreviated as "</t>
    </r>
    <r>
      <rPr>
        <b/>
        <sz val="11"/>
        <color theme="1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>"</t>
    </r>
  </si>
  <si>
    <t>Column E = Coinfected ("&amp;") Deceased = either a report for a clinic or matching to vital records reveals knowledge of the patient's death</t>
  </si>
  <si>
    <t>Column F = Coinfected Out of Jurisdiction   = either a report for a clinic or matching to vital records reveals knowledge of the patient's death.  Clinics reports must be verified to ensure true relocation</t>
  </si>
  <si>
    <t>Column H = Ab+, PCR- = Surveillance record of Coinfected ("&amp;") patients with Pos HCV antibody, and only Negative PCRs.  No Pos PCR.</t>
  </si>
  <si>
    <t>Column K = PCR+ --&gt; PCR- --&gt;PCR+ = Surveillance report of a  Coinfected ("&amp;") patients with Pos HCV PCR (with or without Antibody), then a Negative PCR, followed by a Pos PCR again</t>
  </si>
  <si>
    <t>Matched Cohort Data Period Start</t>
  </si>
  <si>
    <t>all prevelant cases</t>
  </si>
  <si>
    <t>start of database (pos HCV ab or PCR)</t>
  </si>
  <si>
    <t>Matched Chort Data Period End</t>
  </si>
  <si>
    <r>
      <t>C-Prime is corrected for (</t>
    </r>
    <r>
      <rPr>
        <i/>
        <sz val="11"/>
        <color theme="1"/>
        <rFont val="Calibri"/>
        <family val="2"/>
        <scheme val="minor"/>
      </rPr>
      <t>fill dropdown</t>
    </r>
    <r>
      <rPr>
        <sz val="11"/>
        <color theme="1"/>
        <rFont val="Calibri"/>
        <family val="2"/>
        <scheme val="minor"/>
      </rPr>
      <t>):</t>
    </r>
  </si>
  <si>
    <t>SVR%</t>
  </si>
  <si>
    <t>"All LAB results through" date</t>
  </si>
  <si>
    <t>&lt;== Dropdown</t>
  </si>
  <si>
    <t xml:space="preserve"> </t>
  </si>
  <si>
    <t>chronic</t>
  </si>
  <si>
    <t>Submission Due date</t>
  </si>
  <si>
    <t>Category</t>
  </si>
  <si>
    <t>ALL HIV+
 (e.g. eHARs)</t>
  </si>
  <si>
    <t xml:space="preserve">  </t>
  </si>
  <si>
    <t>C-Prime: Prevalent HCV (alive &amp; instate), as possible</t>
  </si>
  <si>
    <r>
      <t>All HIV+/HCV+
 Coinfected ("</t>
    </r>
    <r>
      <rPr>
        <b/>
        <sz val="11"/>
        <color theme="1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>")</t>
    </r>
  </si>
  <si>
    <t>&amp; 
Deceased</t>
  </si>
  <si>
    <t>&amp; 
Out of Jurisdiction</t>
  </si>
  <si>
    <t>&amp; 
Ab+, no PCR</t>
  </si>
  <si>
    <t>&amp; 
Ab+, PCR-</t>
  </si>
  <si>
    <t>&amp; 
PCR+ [no PCR-]</t>
  </si>
  <si>
    <t>&amp; 
PCR+ --&gt; PCR-</t>
  </si>
  <si>
    <t>&amp; 
PCR+ --&gt; PCR- --&gt;PCR+</t>
  </si>
  <si>
    <t>Sum Check (should be zero)</t>
  </si>
  <si>
    <t>Total patients in category</t>
  </si>
  <si>
    <t>Race</t>
  </si>
  <si>
    <t>White / Caucasian</t>
  </si>
  <si>
    <t>Black or African American</t>
  </si>
  <si>
    <t>Asian</t>
  </si>
  <si>
    <t>Native Hawaiian or Pacific Islander</t>
  </si>
  <si>
    <t>American Indian / Alaska Native</t>
  </si>
  <si>
    <t>Other</t>
  </si>
  <si>
    <t>Unknown / Missing</t>
  </si>
  <si>
    <t>TALLY CHECK (should be zero)</t>
  </si>
  <si>
    <t>Ethnicity</t>
  </si>
  <si>
    <t>Hispanic / Latino</t>
  </si>
  <si>
    <t>Non-Hispanic / Latino</t>
  </si>
  <si>
    <t>Current Age Stats (all combined clients)</t>
  </si>
  <si>
    <t>Age (all combined clients), mean</t>
  </si>
  <si>
    <t>Age (all combined clients), sd</t>
  </si>
  <si>
    <t>Age (all combined clients), median</t>
  </si>
  <si>
    <t>Age (all combined clients), IQR - Low (quartile 1)</t>
  </si>
  <si>
    <t>Age (all combined clients), IQR - High (quartile 3)</t>
  </si>
  <si>
    <t>Age (totals by category)</t>
  </si>
  <si>
    <t>&lt;18 (as possible)</t>
  </si>
  <si>
    <t>18-25</t>
  </si>
  <si>
    <t>26-35</t>
  </si>
  <si>
    <t>36-45</t>
  </si>
  <si>
    <t>46-55</t>
  </si>
  <si>
    <t>56-65</t>
  </si>
  <si>
    <t>66-75</t>
  </si>
  <si>
    <t>over 75 years</t>
  </si>
  <si>
    <t>Sex at Birth</t>
  </si>
  <si>
    <t>1 Male</t>
  </si>
  <si>
    <t>2 Female</t>
  </si>
  <si>
    <t>99 Unknown/Missing</t>
  </si>
  <si>
    <t>Current Gender (as possible)</t>
  </si>
  <si>
    <t>3 Transgender</t>
  </si>
  <si>
    <t>HIV Transmission Type</t>
  </si>
  <si>
    <t>Male-male sexual contact</t>
  </si>
  <si>
    <t>Injection drug use</t>
  </si>
  <si>
    <t>Male-male sexual contact and injection drug use</t>
  </si>
  <si>
    <t>Heterosexual contact (male-female)</t>
  </si>
  <si>
    <t>HIV Suppression Status (within 12 months)</t>
  </si>
  <si>
    <t>Viral Load Undetectable (&lt;200 copies)</t>
  </si>
  <si>
    <t>Viral Load Detectable (&gt;=200 copies)</t>
  </si>
  <si>
    <t>Time since last HIV Viral Load, CD4, or HIV Genotype</t>
  </si>
  <si>
    <t>&lt;=6 mos</t>
  </si>
  <si>
    <t>&gt;6 - 12 mos</t>
  </si>
  <si>
    <t>&gt;12 - 18 mos</t>
  </si>
  <si>
    <t>&gt;18 mos</t>
  </si>
  <si>
    <t>Time since first available HCV+ lab result (Ab or PCR)</t>
  </si>
  <si>
    <t>&lt;1 year</t>
  </si>
  <si>
    <t>1 - &lt;2 years</t>
  </si>
  <si>
    <t>2 - &lt;5 years</t>
  </si>
  <si>
    <t>&gt;= 5 years</t>
  </si>
  <si>
    <t>Time since most recent HCV (Ab or PCR) test</t>
  </si>
  <si>
    <t>Ever infected</t>
  </si>
  <si>
    <t>Any positive HCV result (AB, PCR, Ag) - Exclude OOS/OOJ and deceased</t>
  </si>
  <si>
    <t>2a</t>
  </si>
  <si>
    <t>No viral testing performed</t>
  </si>
  <si>
    <t>No VL testing performed.</t>
  </si>
  <si>
    <t>2b</t>
  </si>
  <si>
    <t>Viral testing performed</t>
  </si>
  <si>
    <t>Any VL testing performed (including neg.) </t>
  </si>
  <si>
    <t>3a</t>
  </si>
  <si>
    <t>No infection present</t>
  </si>
  <si>
    <t>Initial infection cured or cleared </t>
  </si>
  <si>
    <t>3b</t>
  </si>
  <si>
    <t>Infection present</t>
  </si>
  <si>
    <t>Those with detectable VL during follow-up period. </t>
  </si>
  <si>
    <t>4a</t>
  </si>
  <si>
    <t>Not cured/cleared</t>
  </si>
  <si>
    <t>HCV infection not cured or cleared during the cascade timeframe.</t>
  </si>
  <si>
    <t>4b</t>
  </si>
  <si>
    <t>Cured/cleared</t>
  </si>
  <si>
    <t>HCV infection cured or cleared during the cascade timeframe</t>
  </si>
  <si>
    <t>Persistent Infection or reinfection</t>
  </si>
  <si>
    <t>Persistent infection or reinfection—All individuals where a negative/ “not detected” result (Step 4b) is followed by an HCV viral test result positive/“detected.”</t>
  </si>
  <si>
    <t>Viral Testing</t>
  </si>
  <si>
    <t>Initial Infection</t>
  </si>
  <si>
    <t>Cured or cleared</t>
  </si>
  <si>
    <t>Screened (AB+ and/or PCR+)</t>
  </si>
  <si>
    <t>Surveillance population</t>
  </si>
  <si>
    <t>Alive in Jurisdiction</t>
  </si>
  <si>
    <t>Eligible for care</t>
  </si>
  <si>
    <t>Chronically Infected (PCR+)</t>
  </si>
  <si>
    <t>SVR/Cured (PCR+ then PCR-)</t>
  </si>
  <si>
    <t>(Note: this tab to be completed for ALL RW patients, not just the partner clinic sites)</t>
  </si>
  <si>
    <r>
      <t>C-Prime is corrected for (</t>
    </r>
    <r>
      <rPr>
        <i/>
        <sz val="11"/>
        <color rgb="FF000000"/>
        <rFont val="Calibri"/>
        <family val="2"/>
        <scheme val="minor"/>
      </rPr>
      <t>fill dropdown</t>
    </r>
    <r>
      <rPr>
        <sz val="11"/>
        <color rgb="FF000000"/>
        <rFont val="Calibri"/>
        <family val="2"/>
        <scheme val="minor"/>
      </rPr>
      <t>):</t>
    </r>
  </si>
  <si>
    <t>Describe method of RW determination (eg. CAREWare match, clinic list match, inclusion of URNs in data system) &amp; limitations:</t>
  </si>
  <si>
    <t xml:space="preserve">Ryan White Part B </t>
  </si>
  <si>
    <t>All HCV+ (Ab+ or PCR+) (eg. NEDSS)</t>
  </si>
  <si>
    <t>All HIV+/HCV+  Coinfected ("&amp;")</t>
  </si>
  <si>
    <t>&amp; Deceased</t>
  </si>
  <si>
    <t>&amp; Out of Jurisdiction</t>
  </si>
  <si>
    <t>&amp; Ab+, no PCR</t>
  </si>
  <si>
    <t>&amp; Ab+, PCR-</t>
  </si>
  <si>
    <t>&amp; PCR+ [no PCR-]</t>
  </si>
  <si>
    <t>&amp; PCR+ --&gt; PCR-</t>
  </si>
  <si>
    <t>&amp; PCR+ --&gt; PCR- --&gt;PCR+</t>
  </si>
  <si>
    <t>The Ryan White tab can only be completed upon matching the PWH list from the partner clinics.  
The Ryan White tab reflects a subset of the information already presented in the 'all patients' sheet.</t>
  </si>
  <si>
    <t>Column G = Ab+, no PCR = Surveillance record of Pos HCV antibody for Coinfected ("&amp;") patients, but no follow-up PCR is shown</t>
  </si>
  <si>
    <t>Column I = PCR+ [no PCR-] = Surveillance report of  Coinfected ("&amp;") patients with Pos HCV PCR (with or without Antibody), but no follow-up negative PCR</t>
  </si>
  <si>
    <t>Column J = PCR+ --&gt; PCR- = Surveillance report of Coinfected ("&amp;") patients with  Pos HCV PCR (with or without Antibody), follow-up by a Negative PCR</t>
  </si>
  <si>
    <t>Instructions:</t>
  </si>
  <si>
    <t>Hepatitis C Virus (HCV) Data To Care (D2C) Clearance Cascade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</si>
</sst>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" xfId="0" applyFont="1" applyFill="1" applyBorder="1"/>
    <xf numFmtId="0" fontId="0" fillId="2" borderId="0" xfId="0" applyFill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17" fontId="0" fillId="0" borderId="3" xfId="0" applyNumberFormat="1" applyBorder="1" applyAlignment="1">
      <alignment vertical="center"/>
    </xf>
    <xf numFmtId="14" fontId="0" fillId="0" borderId="0" xfId="0" applyNumberFormat="1" applyAlignment="1">
      <alignment wrapText="1"/>
    </xf>
    <xf numFmtId="14" fontId="0" fillId="3" borderId="0" xfId="0" applyNumberFormat="1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5" xfId="0" applyBorder="1"/>
    <xf numFmtId="9" fontId="0" fillId="0" borderId="6" xfId="0" applyNumberForma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quotePrefix="1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9" fontId="0" fillId="0" borderId="0" xfId="1" applyFont="1"/>
    <xf numFmtId="9" fontId="0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4" borderId="2" xfId="0" applyFont="1" applyFill="1" applyBorder="1"/>
    <xf numFmtId="0" fontId="7" fillId="0" borderId="0" xfId="0" applyFont="1"/>
    <xf numFmtId="0" fontId="7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9" fillId="0" borderId="0" xfId="0" applyFont="1" applyAlignment="1">
      <alignment horizontal="right"/>
    </xf>
    <xf numFmtId="10" fontId="9" fillId="0" borderId="0" xfId="0" applyNumberFormat="1" applyFont="1" applyAlignment="1">
      <alignment wrapText="1"/>
    </xf>
    <xf numFmtId="14" fontId="6" fillId="0" borderId="0" xfId="0" applyNumberFormat="1" applyFont="1" applyAlignment="1">
      <alignment wrapText="1"/>
    </xf>
    <xf numFmtId="14" fontId="6" fillId="5" borderId="0" xfId="0" applyNumberFormat="1" applyFont="1" applyFill="1" applyAlignment="1">
      <alignment wrapText="1"/>
    </xf>
    <xf numFmtId="0" fontId="6" fillId="0" borderId="9" xfId="0" applyFont="1" applyBorder="1" applyAlignment="1">
      <alignment wrapText="1"/>
    </xf>
    <xf numFmtId="0" fontId="6" fillId="5" borderId="9" xfId="0" applyFont="1" applyFill="1" applyBorder="1" applyAlignment="1">
      <alignment wrapText="1"/>
    </xf>
    <xf numFmtId="0" fontId="9" fillId="6" borderId="1" xfId="0" applyFont="1" applyFill="1" applyBorder="1"/>
    <xf numFmtId="0" fontId="6" fillId="6" borderId="0" xfId="0" applyFont="1" applyFill="1"/>
    <xf numFmtId="0" fontId="6" fillId="0" borderId="3" xfId="0" applyFont="1" applyBorder="1" applyAlignment="1">
      <alignment vertical="center"/>
    </xf>
    <xf numFmtId="0" fontId="6" fillId="7" borderId="3" xfId="0" applyFont="1" applyFill="1" applyBorder="1" applyAlignment="1">
      <alignment horizontal="right" wrapText="1"/>
    </xf>
    <xf numFmtId="0" fontId="6" fillId="0" borderId="3" xfId="0" applyFont="1" applyBorder="1"/>
    <xf numFmtId="0" fontId="6" fillId="8" borderId="2" xfId="0" applyFont="1" applyFill="1" applyBorder="1"/>
    <xf numFmtId="0" fontId="6" fillId="0" borderId="4" xfId="0" applyFont="1" applyBorder="1" applyAlignment="1">
      <alignment vertical="center"/>
    </xf>
    <xf numFmtId="0" fontId="6" fillId="0" borderId="10" xfId="0" applyFont="1" applyBorder="1"/>
    <xf numFmtId="0" fontId="6" fillId="4" borderId="11" xfId="0" applyFont="1" applyFill="1" applyBorder="1"/>
    <xf numFmtId="0" fontId="6" fillId="4" borderId="12" xfId="0" applyFont="1" applyFill="1" applyBorder="1"/>
    <xf numFmtId="0" fontId="6" fillId="4" borderId="13" xfId="0" applyFont="1" applyFill="1" applyBorder="1"/>
    <xf numFmtId="0" fontId="6" fillId="7" borderId="12" xfId="0" applyFont="1" applyFill="1" applyBorder="1"/>
    <xf numFmtId="0" fontId="6" fillId="7" borderId="13" xfId="0" applyFont="1" applyFill="1" applyBorder="1"/>
    <xf numFmtId="0" fontId="10" fillId="4" borderId="11" xfId="0" applyFont="1" applyFill="1" applyBorder="1"/>
    <xf numFmtId="0" fontId="10" fillId="4" borderId="13" xfId="0" applyFont="1" applyFill="1" applyBorder="1"/>
    <xf numFmtId="0" fontId="6" fillId="8" borderId="11" xfId="0" applyFont="1" applyFill="1" applyBorder="1"/>
    <xf numFmtId="0" fontId="6" fillId="8" borderId="13" xfId="0" applyFont="1" applyFill="1" applyBorder="1"/>
    <xf numFmtId="0" fontId="6" fillId="8" borderId="12" xfId="0" applyFont="1" applyFill="1" applyBorder="1"/>
    <xf numFmtId="14" fontId="1" fillId="9" borderId="0" xfId="0" applyNumberFormat="1" applyFont="1" applyFill="1" applyAlignment="1">
      <alignment wrapText="1"/>
    </xf>
    <xf numFmtId="0" fontId="1" fillId="9" borderId="14" xfId="0" applyFont="1" applyFill="1" applyBorder="1" applyAlignment="1">
      <alignment wrapText="1"/>
    </xf>
    <xf numFmtId="14" fontId="1" fillId="9" borderId="14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2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11" borderId="14" xfId="0" applyFont="1" applyFill="1" applyBorder="1" applyAlignment="1">
      <alignment wrapText="1"/>
    </xf>
    <xf numFmtId="0" fontId="1" fillId="9" borderId="15" xfId="0" applyFont="1" applyFill="1" applyBorder="1" applyAlignment="1">
      <alignment wrapText="1"/>
    </xf>
    <xf numFmtId="0" fontId="6" fillId="11" borderId="11" xfId="0" applyFont="1" applyFill="1" applyBorder="1" applyAlignment="1">
      <alignment wrapText="1"/>
    </xf>
    <xf numFmtId="0" fontId="0" fillId="11" borderId="2" xfId="0" applyFill="1" applyBorder="1" applyAlignment="1">
      <alignment wrapText="1"/>
    </xf>
    <xf numFmtId="14" fontId="6" fillId="11" borderId="11" xfId="0" applyNumberFormat="1" applyFont="1" applyFill="1" applyBorder="1"/>
    <xf numFmtId="14" fontId="6" fillId="11" borderId="2" xfId="0" applyNumberFormat="1" applyFont="1" applyFill="1" applyBorder="1"/>
    <xf numFmtId="0" fontId="1" fillId="9" borderId="0" xfId="0" applyFont="1" applyFill="1"/>
    <xf numFmtId="0" fontId="9" fillId="9" borderId="2" xfId="0" applyFont="1" applyFill="1" applyBorder="1"/>
    <xf numFmtId="0" fontId="9" fillId="9" borderId="11" xfId="0" applyFont="1" applyFill="1" applyBorder="1"/>
    <xf numFmtId="0" fontId="9" fillId="9" borderId="0" xfId="0" applyFont="1" applyFill="1"/>
    <xf numFmtId="0" fontId="0" fillId="10" borderId="14" xfId="0" applyFill="1" applyBorder="1"/>
    <xf numFmtId="0" fontId="6" fillId="0" borderId="16" xfId="0" applyFont="1" applyBorder="1" applyAlignment="1">
      <alignment wrapText="1"/>
    </xf>
    <xf numFmtId="0" fontId="6" fillId="4" borderId="17" xfId="0" applyFont="1" applyFill="1" applyBorder="1"/>
    <xf numFmtId="0" fontId="6" fillId="4" borderId="18" xfId="0" applyFont="1" applyFill="1" applyBorder="1"/>
    <xf numFmtId="0" fontId="0" fillId="10" borderId="14" xfId="0" applyFill="1" applyBorder="1" applyAlignment="1">
      <alignment wrapText="1"/>
    </xf>
    <xf numFmtId="0" fontId="10" fillId="4" borderId="18" xfId="0" applyFont="1" applyFill="1" applyBorder="1"/>
    <xf numFmtId="0" fontId="6" fillId="5" borderId="0" xfId="0" applyFont="1" applyFill="1" applyAlignment="1">
      <alignment horizontal="left" wrapText="1"/>
    </xf>
    <xf numFmtId="0" fontId="11" fillId="0" borderId="0" xfId="0" applyFont="1"/>
    <xf numFmtId="0" fontId="12" fillId="0" borderId="0" xfId="0" applyFont="1"/>
  </cellXfs>
  <cellStyles count="2">
    <cellStyle name="Normal" xfId="0" builtinId="0"/>
    <cellStyle name="Percent" xfId="1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HCV</a:t>
            </a:r>
            <a:r>
              <a:rPr lang="en-US" baseline="0"/>
              <a:t> Clearance Cascade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285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4.17674987066693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53-DB45-BBED-DBE278933A50}"/>
                </c:ext>
              </c:extLst>
            </c:dLbl>
            <c:dLbl>
              <c:idx val="4"/>
              <c:layout>
                <c:manualLayout>
                  <c:x val="0"/>
                  <c:y val="-3.13549832026875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4F-48C4-800A-CDE6960A3F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'Cascades for all patients'!$B$15:$B$19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'Cascades for all patients'!$C$15:$C$19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F-48C4-800A-CDE6960A3FD2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28575">
              <a:solidFill>
                <a:srgbClr val="FF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8575">
                <a:solidFill>
                  <a:schemeClr val="tx1"/>
                </a:solidFill>
                <a:prstDash val="sys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C2-44DA-AB57-53900983B53B}"/>
              </c:ext>
            </c:extLst>
          </c:dPt>
          <c:dLbls>
            <c:dLbl>
              <c:idx val="1"/>
              <c:layout>
                <c:manualLayout>
                  <c:x val="0"/>
                  <c:y val="-2.88453925893623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53-DB45-BBED-DBE278933A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'Cascades for all patients'!$B$15:$B$19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'Cascades for all patients'!$D$15:$D$19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F-48C4-800A-CDE6960A3FD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'Cascades for all patients'!$B$15:$B$19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'Cascades for all patients'!$E$15:$E$19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1A22-164C-8E8A-F698CBCB71D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'Cascades for all patients'!$B$15:$B$19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'Cascades for all patients'!$F$15:$F$19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2-164C-8E8A-F698CBCB7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642264216"/>
        <c:axId val="644433312"/>
      </c:barChart>
      <c:catAx>
        <c:axId val="64226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433312"/>
        <c:crosses val="autoZero"/>
        <c:auto val="1"/>
        <c:lblAlgn val="ctr"/>
        <c:lblOffset val="100"/>
        <c:noMultiLvlLbl val="0"/>
      </c:catAx>
      <c:valAx>
        <c:axId val="64443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6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HCV Cascade</a:t>
            </a:r>
            <a:r>
              <a:rPr lang="en-US" baseline="0"/>
              <a:t> of Care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014930709420707E-2"/>
          <c:y val="0.16613656743662425"/>
          <c:w val="0.88853387926514205"/>
          <c:h val="0.68912831217572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'Cascades for all patients'!$B$27:$B$31</c:f>
              <c:strCache>
                <c:ptCount val="5"/>
                <c:pt idx="0">
                  <c:v>Surveillance population</c:v>
                </c:pt>
                <c:pt idx="1">
                  <c:v>Alive in Jurisdiction</c:v>
                </c:pt>
                <c:pt idx="2">
                  <c:v>Eligible for care</c:v>
                </c:pt>
                <c:pt idx="3">
                  <c:v>Chronically Infected (PCR+)</c:v>
                </c:pt>
                <c:pt idx="4">
                  <c:v>SVR/Cured (PCR+ then PCR-)</c:v>
                </c:pt>
              </c:strCache>
            </c:strRef>
          </c:cat>
          <c:val>
            <c:numRef>
              <c:f>'Cascades for all patients'!$C$27:$C$31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7-4119-91F4-07C96221C13B}"/>
            </c:ext>
          </c:extLst>
        </c:ser>
        <c:ser>
          <c:idx val="1"/>
          <c:order val="1"/>
          <c:spPr>
            <a:solidFill>
              <a:schemeClr val="bg1"/>
            </a:solidFill>
            <a:ln w="12700">
              <a:solidFill>
                <a:schemeClr val="tx1"/>
              </a:solidFill>
              <a:prstDash val="lgDash"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C00000"/>
                </a:solidFill>
                <a:prstDash val="lg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AD-A149-BDD3-BAAC8F8D14F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C00000"/>
                </a:solidFill>
                <a:prstDash val="lg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D-67AD-A149-BDD3-BAAC8F8D14F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AD-A149-BDD3-BAAC8F8D14FD}"/>
                </c:ext>
              </c:extLst>
            </c:dLbl>
            <c:dLbl>
              <c:idx val="2"/>
              <c:layout>
                <c:manualLayout>
                  <c:x val="-1.879028444643891E-3"/>
                  <c:y val="8.333270287408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D5-AA4D-B24C-6DA5900F93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'Cascades for all patients'!$B$27:$B$31</c:f>
              <c:strCache>
                <c:ptCount val="5"/>
                <c:pt idx="0">
                  <c:v>Surveillance population</c:v>
                </c:pt>
                <c:pt idx="1">
                  <c:v>Alive in Jurisdiction</c:v>
                </c:pt>
                <c:pt idx="2">
                  <c:v>Eligible for care</c:v>
                </c:pt>
                <c:pt idx="3">
                  <c:v>Chronically Infected (PCR+)</c:v>
                </c:pt>
                <c:pt idx="4">
                  <c:v>SVR/Cured (PCR+ then PCR-)</c:v>
                </c:pt>
              </c:strCache>
            </c:strRef>
          </c:cat>
          <c:val>
            <c:numRef>
              <c:f>'Cascades for all patients'!$D$27:$D$31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AD-A149-BDD3-BAAC8F8D14F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AD-A149-BDD3-BAAC8F8D1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'Cascades for all patients'!$B$27:$B$31</c:f>
              <c:strCache>
                <c:ptCount val="5"/>
                <c:pt idx="0">
                  <c:v>Surveillance population</c:v>
                </c:pt>
                <c:pt idx="1">
                  <c:v>Alive in Jurisdiction</c:v>
                </c:pt>
                <c:pt idx="2">
                  <c:v>Eligible for care</c:v>
                </c:pt>
                <c:pt idx="3">
                  <c:v>Chronically Infected (PCR+)</c:v>
                </c:pt>
                <c:pt idx="4">
                  <c:v>SVR/Cured (PCR+ then PCR-)</c:v>
                </c:pt>
              </c:strCache>
            </c:strRef>
          </c:cat>
          <c:val>
            <c:numRef>
              <c:f>'Cascades for all patients'!$E$27:$E$31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AD-A149-BDD3-BAAC8F8D14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9"/>
        <c:overlap val="100"/>
        <c:axId val="643310504"/>
        <c:axId val="643314112"/>
      </c:barChart>
      <c:catAx>
        <c:axId val="6433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14112"/>
        <c:crosses val="autoZero"/>
        <c:auto val="1"/>
        <c:lblAlgn val="ctr"/>
        <c:lblOffset val="100"/>
        <c:noMultiLvlLbl val="0"/>
      </c:catAx>
      <c:valAx>
        <c:axId val="64331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HCV</a:t>
            </a:r>
            <a:r>
              <a:rPr lang="en-US" baseline="0"/>
              <a:t> Clearance Cascade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 w="285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2.2796352583586515E-2"/>
                  <c:y val="3.31812569269139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1B-C846-BE3D-571C8AAD720B}"/>
                </c:ext>
              </c:extLst>
            </c:dLbl>
            <c:dLbl>
              <c:idx val="4"/>
              <c:layout>
                <c:manualLayout>
                  <c:x val="-7.6161462300076161E-3"/>
                  <c:y val="-8.53858784893267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A8-0F41-A1D2-47D05352E1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'Cascade for RWsystem'!$B$15:$B$19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'Cascade for RWsystem'!$C$15:$C$19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8-0F41-A1D2-47D05352E1DF}"/>
            </c:ext>
          </c:extLst>
        </c:ser>
        <c:ser>
          <c:idx val="1"/>
          <c:order val="1"/>
          <c:spPr>
            <a:solidFill>
              <a:schemeClr val="accent1">
                <a:lumMod val="40000"/>
                <a:lumOff val="60000"/>
              </a:schemeClr>
            </a:solidFill>
            <a:ln w="285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A8-0F41-A1D2-47D05352E1D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>
                <a:solidFill>
                  <a:schemeClr val="tx1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8-0F41-A1D2-47D05352E1D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85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8-0F41-A1D2-47D05352E1DF}"/>
              </c:ext>
            </c:extLst>
          </c:dPt>
          <c:dLbls>
            <c:dLbl>
              <c:idx val="1"/>
              <c:layout>
                <c:manualLayout>
                  <c:x val="0"/>
                  <c:y val="-1.97044334975369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A8-0F41-A1D2-47D05352E1DF}"/>
                </c:ext>
              </c:extLst>
            </c:dLbl>
            <c:dLbl>
              <c:idx val="2"/>
              <c:layout>
                <c:manualLayout>
                  <c:x val="0"/>
                  <c:y val="2.382780024988446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A8-0F41-A1D2-47D05352E1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 for RWsystem'!$B$15:$B$19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'Cascade for RWsystem'!$D$15:$D$19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8-0F41-A1D2-47D05352E1D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 for RWsystem'!$B$15:$B$19</c:f>
              <c:strCache>
                <c:ptCount val="5"/>
                <c:pt idx="0">
                  <c:v>Ever infected</c:v>
                </c:pt>
                <c:pt idx="1">
                  <c:v>Viral Testing</c:v>
                </c:pt>
                <c:pt idx="2">
                  <c:v>Initial Infection</c:v>
                </c:pt>
                <c:pt idx="3">
                  <c:v>Cured or cleared</c:v>
                </c:pt>
                <c:pt idx="4">
                  <c:v>Persistent Infection or reinfection</c:v>
                </c:pt>
              </c:strCache>
            </c:strRef>
          </c:cat>
          <c:val>
            <c:numRef>
              <c:f>'Cascade for RWsystem'!$E$15:$E$19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06A8-0F41-A1D2-47D05352E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7714880"/>
        <c:axId val="1157894784"/>
      </c:barChart>
      <c:catAx>
        <c:axId val="115771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94784"/>
        <c:crosses val="autoZero"/>
        <c:auto val="1"/>
        <c:lblAlgn val="ctr"/>
        <c:lblOffset val="100"/>
        <c:noMultiLvlLbl val="0"/>
      </c:catAx>
      <c:valAx>
        <c:axId val="115789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71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HCV Cascade of</a:t>
            </a:r>
            <a:r>
              <a:rPr lang="en-US" baseline="0"/>
              <a:t> Care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2.5468164794007382E-2"/>
                  <c:y val="-1.661984251968621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18-D448-9767-1E9C5A01F3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 for RWsystem'!$B$27:$B$31</c:f>
              <c:strCache>
                <c:ptCount val="5"/>
                <c:pt idx="0">
                  <c:v>Surveillance population</c:v>
                </c:pt>
                <c:pt idx="1">
                  <c:v>Alive in Jurisdiction</c:v>
                </c:pt>
                <c:pt idx="2">
                  <c:v>Eligible for care</c:v>
                </c:pt>
                <c:pt idx="3">
                  <c:v>Chronically Infected (PCR+)</c:v>
                </c:pt>
                <c:pt idx="4">
                  <c:v>SVR/Cured (PCR+ then PCR-)</c:v>
                </c:pt>
              </c:strCache>
            </c:strRef>
          </c:cat>
          <c:val>
            <c:numRef>
              <c:f>'Cascade for RWsystem'!$C$27:$C$31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9-6F4D-A33B-0DB479386D1B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49-6F4D-A33B-0DB479386D1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FF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49-6F4D-A33B-0DB479386D1B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FF0000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49-6F4D-A33B-0DB479386D1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C6-F745-A869-7DBA5FAE4B90}"/>
                </c:ext>
              </c:extLst>
            </c:dLbl>
            <c:dLbl>
              <c:idx val="2"/>
              <c:layout>
                <c:manualLayout>
                  <c:x val="1.5072104750949976E-3"/>
                  <c:y val="1.06960629921259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9-6F4D-A33B-0DB479386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 for RWsystem'!$B$27:$B$31</c:f>
              <c:strCache>
                <c:ptCount val="5"/>
                <c:pt idx="0">
                  <c:v>Surveillance population</c:v>
                </c:pt>
                <c:pt idx="1">
                  <c:v>Alive in Jurisdiction</c:v>
                </c:pt>
                <c:pt idx="2">
                  <c:v>Eligible for care</c:v>
                </c:pt>
                <c:pt idx="3">
                  <c:v>Chronically Infected (PCR+)</c:v>
                </c:pt>
                <c:pt idx="4">
                  <c:v>SVR/Cured (PCR+ then PCR-)</c:v>
                </c:pt>
              </c:strCache>
            </c:strRef>
          </c:cat>
          <c:val>
            <c:numRef>
              <c:f>'Cascade for RWsystem'!$D$27:$D$31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9-6F4D-A33B-0DB479386D1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49-6F4D-A33B-0DB479386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'Cascade for RWsystem'!$B$27:$B$31</c:f>
              <c:strCache>
                <c:ptCount val="5"/>
                <c:pt idx="0">
                  <c:v>Surveillance population</c:v>
                </c:pt>
                <c:pt idx="1">
                  <c:v>Alive in Jurisdiction</c:v>
                </c:pt>
                <c:pt idx="2">
                  <c:v>Eligible for care</c:v>
                </c:pt>
                <c:pt idx="3">
                  <c:v>Chronically Infected (PCR+)</c:v>
                </c:pt>
                <c:pt idx="4">
                  <c:v>SVR/Cured (PCR+ then PCR-)</c:v>
                </c:pt>
              </c:strCache>
            </c:strRef>
          </c:cat>
          <c:val>
            <c:numRef>
              <c:f>'Cascade for RWsystem'!$E$27:$E$31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9-6F4D-A33B-0DB479386D1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100"/>
        <c:axId val="937093840"/>
        <c:axId val="687387760"/>
      </c:barChart>
      <c:catAx>
        <c:axId val="9370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387760"/>
        <c:crosses val="autoZero"/>
        <c:auto val="1"/>
        <c:lblAlgn val="ctr"/>
        <c:lblOffset val="100"/>
        <c:noMultiLvlLbl val="0"/>
      </c:catAx>
      <c:valAx>
        <c:axId val="68738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09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4</xdr:col>
      <xdr:colOff>6350</xdr:colOff>
      <xdr:row>2</xdr:row>
      <xdr:rowOff>350520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4E79513-F473-4C8D-9E52-05265E8F3679}"/>
            </a:ext>
          </a:extLst>
        </xdr:cNvPr>
        <xdr:cNvSpPr/>
      </xdr:nvSpPr>
      <xdr:spPr>
        <a:xfrm>
          <a:off x="4991100" y="914400"/>
          <a:ext cx="1233170" cy="35052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6350</xdr:colOff>
      <xdr:row>2</xdr:row>
      <xdr:rowOff>350520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219D857-4F61-4134-B442-F0092D82DD24}"/>
            </a:ext>
          </a:extLst>
        </xdr:cNvPr>
        <xdr:cNvSpPr/>
      </xdr:nvSpPr>
      <xdr:spPr>
        <a:xfrm>
          <a:off x="4991100" y="914400"/>
          <a:ext cx="1233170" cy="35052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21218</xdr:colOff>
      <xdr:row>13</xdr:row>
      <xdr:rowOff>63308</xdr:rowOff>
    </xdr:from>
    <xdr:to>
      <xdr:col>15</xdr:col>
      <xdr:colOff>515245</xdr:colOff>
      <xdr:row>29</xdr:row>
      <xdr:rowOff>19102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68EB8B-B515-4DB2-B5C3-3ECCCCFD37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291020</xdr:colOff>
      <xdr:row>32</xdr:row>
      <xdr:rowOff>98188</xdr:rowOff>
    </xdr:from>
    <xdr:to>
      <xdr:col>17</xdr:col>
      <xdr:colOff>309063</xdr:colOff>
      <xdr:row>50</xdr:row>
      <xdr:rowOff>150092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753503-EF43-4DF7-8FE4-9245ABF35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977679</xdr:colOff>
      <xdr:row>34</xdr:row>
      <xdr:rowOff>171318</xdr:rowOff>
    </xdr:from>
    <xdr:to>
      <xdr:col>4</xdr:col>
      <xdr:colOff>1848</xdr:colOff>
      <xdr:row>42</xdr:row>
      <xdr:rowOff>133217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93A056-9824-4D17-9BF9-C666B86E0B05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7043" y="6936954"/>
          <a:ext cx="4397712" cy="1532081"/>
        </a:xfrm>
        <a:prstGeom prst="rect">
          <a:avLst/>
        </a:prstGeom>
      </xdr:spPr>
    </xdr:pic>
    <xdr:clientData/>
  </xdr:twoCellAnchor>
  <xdr:oneCellAnchor>
    <xdr:from>
      <xdr:col>8</xdr:col>
      <xdr:colOff>190500</xdr:colOff>
      <xdr:row>12</xdr:row>
      <xdr:rowOff>15240</xdr:rowOff>
    </xdr:from>
    <xdr:ext cx="207877" cy="217560"/>
    <xdr:sp macro="" textlink="$F$15">
      <xdr:nvSpPr>
        <xdr:cNvPr id="2" name="TextBox 1">
          <a:extLst>
            <a:ext uri="{FF2B5EF4-FFF2-40B4-BE49-F238E27FC236}">
              <a16:creationId xmlns:a16="http://schemas.microsoft.com/office/drawing/2014/main" id="{8D42230D-1B31-4B54-B755-2FF3165BF7A4}"/>
            </a:ext>
          </a:extLst>
        </xdr:cNvPr>
        <xdr:cNvSpPr txBox="1"/>
      </xdr:nvSpPr>
      <xdr:spPr>
        <a:xfrm>
          <a:off x="8211038" y="2359855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0EAD7B66-3DEA-4589-8E97-61DBE5F2E641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9</xdr:col>
      <xdr:colOff>550333</xdr:colOff>
      <xdr:row>23</xdr:row>
      <xdr:rowOff>144128</xdr:rowOff>
    </xdr:from>
    <xdr:ext cx="587340" cy="248851"/>
    <xdr:sp macro="" textlink="$F$16">
      <xdr:nvSpPr>
        <xdr:cNvPr id="7" name="TextBox 6">
          <a:extLst>
            <a:ext uri="{FF2B5EF4-FFF2-40B4-BE49-F238E27FC236}">
              <a16:creationId xmlns:a16="http://schemas.microsoft.com/office/drawing/2014/main" id="{993AF36F-7ED7-4E21-960D-E0712BBB553F}"/>
            </a:ext>
          </a:extLst>
        </xdr:cNvPr>
        <xdr:cNvSpPr txBox="1"/>
      </xdr:nvSpPr>
      <xdr:spPr>
        <a:xfrm>
          <a:off x="10978444" y="4687906"/>
          <a:ext cx="58734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7A791449-0AB7-4C15-BD4B-12710BEB0060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#DIV/0!</a:t>
          </a:fld>
          <a:endParaRPr lang="en-US" sz="1000" b="1"/>
        </a:p>
      </xdr:txBody>
    </xdr:sp>
    <xdr:clientData/>
  </xdr:oneCellAnchor>
  <xdr:oneCellAnchor>
    <xdr:from>
      <xdr:col>11</xdr:col>
      <xdr:colOff>277989</xdr:colOff>
      <xdr:row>24</xdr:row>
      <xdr:rowOff>117210</xdr:rowOff>
    </xdr:from>
    <xdr:ext cx="587340" cy="248851"/>
    <xdr:sp macro="" textlink="$F$17">
      <xdr:nvSpPr>
        <xdr:cNvPr id="8" name="TextBox 7">
          <a:extLst>
            <a:ext uri="{FF2B5EF4-FFF2-40B4-BE49-F238E27FC236}">
              <a16:creationId xmlns:a16="http://schemas.microsoft.com/office/drawing/2014/main" id="{E8DD9CA4-5D81-4790-9CD0-DADEEF4A211F}"/>
            </a:ext>
          </a:extLst>
        </xdr:cNvPr>
        <xdr:cNvSpPr txBox="1"/>
      </xdr:nvSpPr>
      <xdr:spPr>
        <a:xfrm>
          <a:off x="12060767" y="4858543"/>
          <a:ext cx="58734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550D026D-910D-4643-BDBE-945F00550473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#DIV/0!</a:t>
          </a:fld>
          <a:endParaRPr lang="en-US" sz="1000" b="1"/>
        </a:p>
      </xdr:txBody>
    </xdr:sp>
    <xdr:clientData/>
  </xdr:oneCellAnchor>
  <xdr:oneCellAnchor>
    <xdr:from>
      <xdr:col>13</xdr:col>
      <xdr:colOff>23706</xdr:colOff>
      <xdr:row>26</xdr:row>
      <xdr:rowOff>14132</xdr:rowOff>
    </xdr:from>
    <xdr:ext cx="587340" cy="248851"/>
    <xdr:sp macro="" textlink="$F$18">
      <xdr:nvSpPr>
        <xdr:cNvPr id="9" name="TextBox 8">
          <a:extLst>
            <a:ext uri="{FF2B5EF4-FFF2-40B4-BE49-F238E27FC236}">
              <a16:creationId xmlns:a16="http://schemas.microsoft.com/office/drawing/2014/main" id="{4AFABE8E-997C-4191-AC5F-E74635574047}"/>
            </a:ext>
          </a:extLst>
        </xdr:cNvPr>
        <xdr:cNvSpPr txBox="1"/>
      </xdr:nvSpPr>
      <xdr:spPr>
        <a:xfrm>
          <a:off x="13161150" y="5150576"/>
          <a:ext cx="58734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22F9BAB7-CC39-4600-9735-96BB90981029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#DIV/0!</a:t>
          </a:fld>
          <a:endParaRPr lang="en-US" sz="1000" b="1"/>
        </a:p>
      </xdr:txBody>
    </xdr:sp>
    <xdr:clientData/>
  </xdr:oneCellAnchor>
  <xdr:oneCellAnchor>
    <xdr:from>
      <xdr:col>14</xdr:col>
      <xdr:colOff>484164</xdr:colOff>
      <xdr:row>25</xdr:row>
      <xdr:rowOff>37123</xdr:rowOff>
    </xdr:from>
    <xdr:ext cx="522322" cy="248851"/>
    <xdr:sp macro="" textlink="$F$19">
      <xdr:nvSpPr>
        <xdr:cNvPr id="10" name="TextBox 9">
          <a:extLst>
            <a:ext uri="{FF2B5EF4-FFF2-40B4-BE49-F238E27FC236}">
              <a16:creationId xmlns:a16="http://schemas.microsoft.com/office/drawing/2014/main" id="{F6D75C19-4CAC-4744-9DF9-F4D82F1CAEFE}"/>
            </a:ext>
          </a:extLst>
        </xdr:cNvPr>
        <xdr:cNvSpPr txBox="1"/>
      </xdr:nvSpPr>
      <xdr:spPr>
        <a:xfrm>
          <a:off x="14298942" y="4976012"/>
          <a:ext cx="52232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BABC754D-AC7A-47F6-88DC-83574848F9AC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#DIV/0!</a:t>
          </a:fld>
          <a:endParaRPr lang="en-US" sz="1000" b="1"/>
        </a:p>
      </xdr:txBody>
    </xdr:sp>
    <xdr:clientData/>
  </xdr:oneCellAnchor>
  <xdr:oneCellAnchor>
    <xdr:from>
      <xdr:col>9</xdr:col>
      <xdr:colOff>525780</xdr:colOff>
      <xdr:row>7</xdr:row>
      <xdr:rowOff>175260</xdr:rowOff>
    </xdr:from>
    <xdr:ext cx="207877" cy="217560"/>
    <xdr:sp macro="" textlink="$G$16">
      <xdr:nvSpPr>
        <xdr:cNvPr id="11" name="TextBox 10">
          <a:extLst>
            <a:ext uri="{FF2B5EF4-FFF2-40B4-BE49-F238E27FC236}">
              <a16:creationId xmlns:a16="http://schemas.microsoft.com/office/drawing/2014/main" id="{C88490C5-366A-485E-AD51-3E930E4C167A}"/>
            </a:ext>
          </a:extLst>
        </xdr:cNvPr>
        <xdr:cNvSpPr txBox="1"/>
      </xdr:nvSpPr>
      <xdr:spPr>
        <a:xfrm>
          <a:off x="9220395" y="1542952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F04504BF-A681-445B-9848-9F3721838D0E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11</xdr:col>
      <xdr:colOff>312420</xdr:colOff>
      <xdr:row>10</xdr:row>
      <xdr:rowOff>38100</xdr:rowOff>
    </xdr:from>
    <xdr:ext cx="207877" cy="217560"/>
    <xdr:sp macro="" textlink="$G$17">
      <xdr:nvSpPr>
        <xdr:cNvPr id="12" name="TextBox 11">
          <a:extLst>
            <a:ext uri="{FF2B5EF4-FFF2-40B4-BE49-F238E27FC236}">
              <a16:creationId xmlns:a16="http://schemas.microsoft.com/office/drawing/2014/main" id="{AC968903-49BB-4342-A3AC-BA28A49ED485}"/>
            </a:ext>
          </a:extLst>
        </xdr:cNvPr>
        <xdr:cNvSpPr txBox="1"/>
      </xdr:nvSpPr>
      <xdr:spPr>
        <a:xfrm>
          <a:off x="10355189" y="1991946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11415C8F-4A97-4744-84F0-326EBFFF55F9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13</xdr:col>
      <xdr:colOff>14068</xdr:colOff>
      <xdr:row>12</xdr:row>
      <xdr:rowOff>4690</xdr:rowOff>
    </xdr:from>
    <xdr:ext cx="207877" cy="217560"/>
    <xdr:sp macro="" textlink="$G$18">
      <xdr:nvSpPr>
        <xdr:cNvPr id="13" name="TextBox 12">
          <a:extLst>
            <a:ext uri="{FF2B5EF4-FFF2-40B4-BE49-F238E27FC236}">
              <a16:creationId xmlns:a16="http://schemas.microsoft.com/office/drawing/2014/main" id="{E04102D4-104C-4BAB-983B-A6285D84D0CA}"/>
            </a:ext>
          </a:extLst>
        </xdr:cNvPr>
        <xdr:cNvSpPr txBox="1"/>
      </xdr:nvSpPr>
      <xdr:spPr>
        <a:xfrm>
          <a:off x="11404991" y="2349305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5707F8B6-81CE-4FE5-AAC2-3199AA197F03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8</xdr:col>
      <xdr:colOff>53340</xdr:colOff>
      <xdr:row>27</xdr:row>
      <xdr:rowOff>15240</xdr:rowOff>
    </xdr:from>
    <xdr:ext cx="207877" cy="217560"/>
    <xdr:sp macro="" textlink="$F$15">
      <xdr:nvSpPr>
        <xdr:cNvPr id="14" name="TextBox 13">
          <a:extLst>
            <a:ext uri="{FF2B5EF4-FFF2-40B4-BE49-F238E27FC236}">
              <a16:creationId xmlns:a16="http://schemas.microsoft.com/office/drawing/2014/main" id="{58FBDA06-115D-434A-B589-80D3C492E949}"/>
            </a:ext>
          </a:extLst>
        </xdr:cNvPr>
        <xdr:cNvSpPr txBox="1"/>
      </xdr:nvSpPr>
      <xdr:spPr>
        <a:xfrm>
          <a:off x="8073878" y="5290625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0EAD7B66-3DEA-4589-8E97-61DBE5F2E641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9</xdr:col>
      <xdr:colOff>259080</xdr:colOff>
      <xdr:row>27</xdr:row>
      <xdr:rowOff>53340</xdr:rowOff>
    </xdr:from>
    <xdr:ext cx="207877" cy="217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10F34DC-14B3-4F60-9AA0-3DA36F42FD8C}"/>
            </a:ext>
          </a:extLst>
        </xdr:cNvPr>
        <xdr:cNvSpPr txBox="1"/>
      </xdr:nvSpPr>
      <xdr:spPr>
        <a:xfrm>
          <a:off x="8953695" y="5328725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/>
            <a:t> </a:t>
          </a:r>
        </a:p>
      </xdr:txBody>
    </xdr:sp>
    <xdr:clientData/>
  </xdr:oneCellAnchor>
  <xdr:oneCellAnchor>
    <xdr:from>
      <xdr:col>8</xdr:col>
      <xdr:colOff>246184</xdr:colOff>
      <xdr:row>17</xdr:row>
      <xdr:rowOff>33411</xdr:rowOff>
    </xdr:from>
    <xdr:ext cx="288669" cy="342786"/>
    <xdr:sp macro="" textlink="$F$16">
      <xdr:nvSpPr>
        <xdr:cNvPr id="19" name="TextBox 18">
          <a:extLst>
            <a:ext uri="{FF2B5EF4-FFF2-40B4-BE49-F238E27FC236}">
              <a16:creationId xmlns:a16="http://schemas.microsoft.com/office/drawing/2014/main" id="{FA5F0C14-97B6-4D46-846A-D90A04E06584}"/>
            </a:ext>
          </a:extLst>
        </xdr:cNvPr>
        <xdr:cNvSpPr txBox="1"/>
      </xdr:nvSpPr>
      <xdr:spPr>
        <a:xfrm>
          <a:off x="8266722" y="3433103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1</a:t>
          </a:r>
        </a:p>
      </xdr:txBody>
    </xdr:sp>
    <xdr:clientData/>
  </xdr:oneCellAnchor>
  <xdr:oneCellAnchor>
    <xdr:from>
      <xdr:col>9</xdr:col>
      <xdr:colOff>603738</xdr:colOff>
      <xdr:row>20</xdr:row>
      <xdr:rowOff>9964</xdr:rowOff>
    </xdr:from>
    <xdr:ext cx="398764" cy="342786"/>
    <xdr:sp macro="" textlink="$F$16">
      <xdr:nvSpPr>
        <xdr:cNvPr id="20" name="TextBox 19">
          <a:extLst>
            <a:ext uri="{FF2B5EF4-FFF2-40B4-BE49-F238E27FC236}">
              <a16:creationId xmlns:a16="http://schemas.microsoft.com/office/drawing/2014/main" id="{960E49F0-6BCA-BE4B-B49B-9C7A9C29331E}"/>
            </a:ext>
          </a:extLst>
        </xdr:cNvPr>
        <xdr:cNvSpPr txBox="1"/>
      </xdr:nvSpPr>
      <xdr:spPr>
        <a:xfrm>
          <a:off x="9298353" y="3995810"/>
          <a:ext cx="39876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2b</a:t>
          </a:r>
        </a:p>
      </xdr:txBody>
    </xdr:sp>
    <xdr:clientData/>
  </xdr:oneCellAnchor>
  <xdr:oneCellAnchor>
    <xdr:from>
      <xdr:col>9</xdr:col>
      <xdr:colOff>613507</xdr:colOff>
      <xdr:row>18</xdr:row>
      <xdr:rowOff>194</xdr:rowOff>
    </xdr:from>
    <xdr:ext cx="389979" cy="342786"/>
    <xdr:sp macro="" textlink="$F$16">
      <xdr:nvSpPr>
        <xdr:cNvPr id="21" name="TextBox 20">
          <a:extLst>
            <a:ext uri="{FF2B5EF4-FFF2-40B4-BE49-F238E27FC236}">
              <a16:creationId xmlns:a16="http://schemas.microsoft.com/office/drawing/2014/main" id="{A97FA1A8-3AAB-974C-BD22-137049137261}"/>
            </a:ext>
          </a:extLst>
        </xdr:cNvPr>
        <xdr:cNvSpPr txBox="1"/>
      </xdr:nvSpPr>
      <xdr:spPr>
        <a:xfrm>
          <a:off x="9308122" y="3595271"/>
          <a:ext cx="38997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2a</a:t>
          </a:r>
        </a:p>
      </xdr:txBody>
    </xdr:sp>
    <xdr:clientData/>
  </xdr:oneCellAnchor>
  <xdr:oneCellAnchor>
    <xdr:from>
      <xdr:col>11</xdr:col>
      <xdr:colOff>336061</xdr:colOff>
      <xdr:row>22</xdr:row>
      <xdr:rowOff>25595</xdr:rowOff>
    </xdr:from>
    <xdr:ext cx="398764" cy="342786"/>
    <xdr:sp macro="" textlink="$F$16">
      <xdr:nvSpPr>
        <xdr:cNvPr id="22" name="TextBox 21">
          <a:extLst>
            <a:ext uri="{FF2B5EF4-FFF2-40B4-BE49-F238E27FC236}">
              <a16:creationId xmlns:a16="http://schemas.microsoft.com/office/drawing/2014/main" id="{C1B2BFE4-16CB-B44F-B296-75B214300905}"/>
            </a:ext>
          </a:extLst>
        </xdr:cNvPr>
        <xdr:cNvSpPr txBox="1"/>
      </xdr:nvSpPr>
      <xdr:spPr>
        <a:xfrm>
          <a:off x="12088446" y="4402210"/>
          <a:ext cx="39876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3b</a:t>
          </a:r>
        </a:p>
      </xdr:txBody>
    </xdr:sp>
    <xdr:clientData/>
  </xdr:oneCellAnchor>
  <xdr:oneCellAnchor>
    <xdr:from>
      <xdr:col>11</xdr:col>
      <xdr:colOff>351692</xdr:colOff>
      <xdr:row>18</xdr:row>
      <xdr:rowOff>109611</xdr:rowOff>
    </xdr:from>
    <xdr:ext cx="389979" cy="342786"/>
    <xdr:sp macro="" textlink="$F$16">
      <xdr:nvSpPr>
        <xdr:cNvPr id="23" name="TextBox 22">
          <a:extLst>
            <a:ext uri="{FF2B5EF4-FFF2-40B4-BE49-F238E27FC236}">
              <a16:creationId xmlns:a16="http://schemas.microsoft.com/office/drawing/2014/main" id="{F4697B08-AC8F-F94F-A544-9CA8A06AD1A7}"/>
            </a:ext>
          </a:extLst>
        </xdr:cNvPr>
        <xdr:cNvSpPr txBox="1"/>
      </xdr:nvSpPr>
      <xdr:spPr>
        <a:xfrm>
          <a:off x="12104077" y="3704688"/>
          <a:ext cx="38997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3a</a:t>
          </a:r>
        </a:p>
      </xdr:txBody>
    </xdr:sp>
    <xdr:clientData/>
  </xdr:oneCellAnchor>
  <xdr:oneCellAnchor>
    <xdr:from>
      <xdr:col>13</xdr:col>
      <xdr:colOff>78153</xdr:colOff>
      <xdr:row>21</xdr:row>
      <xdr:rowOff>60764</xdr:rowOff>
    </xdr:from>
    <xdr:ext cx="389979" cy="342786"/>
    <xdr:sp macro="" textlink="$F$16">
      <xdr:nvSpPr>
        <xdr:cNvPr id="24" name="TextBox 23">
          <a:extLst>
            <a:ext uri="{FF2B5EF4-FFF2-40B4-BE49-F238E27FC236}">
              <a16:creationId xmlns:a16="http://schemas.microsoft.com/office/drawing/2014/main" id="{F5A15B27-830C-FB47-B42D-52F7E428BAF8}"/>
            </a:ext>
          </a:extLst>
        </xdr:cNvPr>
        <xdr:cNvSpPr txBox="1"/>
      </xdr:nvSpPr>
      <xdr:spPr>
        <a:xfrm>
          <a:off x="13178691" y="4241995"/>
          <a:ext cx="38997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4a</a:t>
          </a:r>
        </a:p>
      </xdr:txBody>
    </xdr:sp>
    <xdr:clientData/>
  </xdr:oneCellAnchor>
  <xdr:oneCellAnchor>
    <xdr:from>
      <xdr:col>12</xdr:col>
      <xdr:colOff>287433</xdr:colOff>
      <xdr:row>25</xdr:row>
      <xdr:rowOff>79432</xdr:rowOff>
    </xdr:from>
    <xdr:ext cx="398764" cy="342786"/>
    <xdr:sp macro="" textlink="$F$16">
      <xdr:nvSpPr>
        <xdr:cNvPr id="25" name="TextBox 24">
          <a:extLst>
            <a:ext uri="{FF2B5EF4-FFF2-40B4-BE49-F238E27FC236}">
              <a16:creationId xmlns:a16="http://schemas.microsoft.com/office/drawing/2014/main" id="{57F10F83-8646-6840-8AC9-373DADAD5053}"/>
            </a:ext>
          </a:extLst>
        </xdr:cNvPr>
        <xdr:cNvSpPr txBox="1"/>
      </xdr:nvSpPr>
      <xdr:spPr>
        <a:xfrm>
          <a:off x="12747544" y="5018321"/>
          <a:ext cx="39876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4b</a:t>
          </a:r>
        </a:p>
      </xdr:txBody>
    </xdr:sp>
    <xdr:clientData/>
  </xdr:oneCellAnchor>
  <xdr:oneCellAnchor>
    <xdr:from>
      <xdr:col>14</xdr:col>
      <xdr:colOff>519723</xdr:colOff>
      <xdr:row>23</xdr:row>
      <xdr:rowOff>189718</xdr:rowOff>
    </xdr:from>
    <xdr:ext cx="288669" cy="342786"/>
    <xdr:sp macro="" textlink="$F$16">
      <xdr:nvSpPr>
        <xdr:cNvPr id="26" name="TextBox 25">
          <a:extLst>
            <a:ext uri="{FF2B5EF4-FFF2-40B4-BE49-F238E27FC236}">
              <a16:creationId xmlns:a16="http://schemas.microsoft.com/office/drawing/2014/main" id="{3F87AEB0-3424-B94A-91C7-08D7382084B3}"/>
            </a:ext>
          </a:extLst>
        </xdr:cNvPr>
        <xdr:cNvSpPr txBox="1"/>
      </xdr:nvSpPr>
      <xdr:spPr>
        <a:xfrm>
          <a:off x="12584723" y="4761718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5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0.47873</cdr:x>
      <cdr:y>0.39131</cdr:y>
    </cdr:from>
    <cdr:to>
      <cdr:x>0.54667</cdr:x>
      <cdr:y>0.47617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8089F00-1BA6-9240-90CC-35FA06F59E8B}"/>
            </a:ext>
          </a:extLst>
        </cdr:cNvPr>
        <cdr:cNvSpPr txBox="1"/>
      </cdr:nvSpPr>
      <cdr:spPr>
        <a:xfrm xmlns:a="http://schemas.openxmlformats.org/drawingml/2006/main">
          <a:off x="3235672" y="1396504"/>
          <a:ext cx="459154" cy="302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100%</a:t>
          </a:r>
        </a:p>
      </cdr:txBody>
    </cdr:sp>
  </cdr:relSizeAnchor>
  <cdr:relSizeAnchor xmlns:cdr="http://schemas.openxmlformats.org/drawingml/2006/chartDrawing">
    <cdr:from>
      <cdr:x>0.65795</cdr:x>
      <cdr:y>0.56052</cdr:y>
    </cdr:from>
    <cdr:to>
      <cdr:x>0.72588</cdr:x>
      <cdr:y>0.64538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B95A21D-1F5F-684C-8830-D13625D07060}"/>
            </a:ext>
          </a:extLst>
        </cdr:cNvPr>
        <cdr:cNvSpPr txBox="1"/>
      </cdr:nvSpPr>
      <cdr:spPr>
        <a:xfrm xmlns:a="http://schemas.openxmlformats.org/drawingml/2006/main">
          <a:off x="4468386" y="1993837"/>
          <a:ext cx="461338" cy="301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60%</a:t>
          </a:r>
        </a:p>
      </cdr:txBody>
    </cdr:sp>
  </cdr:relSizeAnchor>
  <cdr:relSizeAnchor xmlns:cdr="http://schemas.openxmlformats.org/drawingml/2006/chartDrawing">
    <cdr:from>
      <cdr:x>0.83344</cdr:x>
      <cdr:y>0.7876</cdr:y>
    </cdr:from>
    <cdr:to>
      <cdr:x>0.90137</cdr:x>
      <cdr:y>0.87246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1D8550B-6942-4B46-A7B7-62EEAE89F0A9}"/>
            </a:ext>
          </a:extLst>
        </cdr:cNvPr>
        <cdr:cNvSpPr txBox="1"/>
      </cdr:nvSpPr>
      <cdr:spPr>
        <a:xfrm xmlns:a="http://schemas.openxmlformats.org/drawingml/2006/main">
          <a:off x="5660204" y="2801589"/>
          <a:ext cx="461338" cy="301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31%</a:t>
          </a:r>
        </a:p>
      </cdr:txBody>
    </cdr:sp>
  </cdr:relSizeAnchor>
  <cdr:relSizeAnchor xmlns:cdr="http://schemas.openxmlformats.org/drawingml/2006/chartDrawing">
    <cdr:from>
      <cdr:x>0.63744</cdr:x>
      <cdr:y>0.38378</cdr:y>
    </cdr:from>
    <cdr:to>
      <cdr:x>0.70537</cdr:x>
      <cdr:y>0.46864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89EFED6D-A534-FA4A-AE6B-AEDBA6BFB3FE}"/>
            </a:ext>
          </a:extLst>
        </cdr:cNvPr>
        <cdr:cNvSpPr txBox="1"/>
      </cdr:nvSpPr>
      <cdr:spPr>
        <a:xfrm xmlns:a="http://schemas.openxmlformats.org/drawingml/2006/main">
          <a:off x="4329103" y="1384641"/>
          <a:ext cx="461338" cy="306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Needs PCR</a:t>
          </a:r>
        </a:p>
      </cdr:txBody>
    </cdr:sp>
  </cdr:relSizeAnchor>
  <cdr:relSizeAnchor xmlns:cdr="http://schemas.openxmlformats.org/drawingml/2006/chartDrawing">
    <cdr:from>
      <cdr:x>0.82417</cdr:x>
      <cdr:y>0.58361</cdr:y>
    </cdr:from>
    <cdr:to>
      <cdr:x>0.92103</cdr:x>
      <cdr:y>0.66847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BFC2B9F6-A524-F141-BFF2-C609444F64E1}"/>
            </a:ext>
          </a:extLst>
        </cdr:cNvPr>
        <cdr:cNvSpPr txBox="1"/>
      </cdr:nvSpPr>
      <cdr:spPr>
        <a:xfrm xmlns:a="http://schemas.openxmlformats.org/drawingml/2006/main">
          <a:off x="5570415" y="2082800"/>
          <a:ext cx="654641" cy="302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Chronic -</a:t>
          </a:r>
          <a:r>
            <a:rPr lang="en-US" sz="900" baseline="0"/>
            <a:t> </a:t>
          </a:r>
          <a:r>
            <a:rPr lang="en-US" sz="900"/>
            <a:t>not </a:t>
          </a:r>
        </a:p>
        <a:p xmlns:a="http://schemas.openxmlformats.org/drawingml/2006/main">
          <a:pPr algn="ctr"/>
          <a:r>
            <a:rPr lang="en-US" sz="900"/>
            <a:t>SVR/cured</a:t>
          </a:r>
        </a:p>
      </cdr:txBody>
    </cdr:sp>
  </cdr:relSizeAnchor>
  <cdr:relSizeAnchor xmlns:cdr="http://schemas.openxmlformats.org/drawingml/2006/chartDrawing">
    <cdr:from>
      <cdr:x>0.48456</cdr:x>
      <cdr:y>0.15741</cdr:y>
    </cdr:from>
    <cdr:to>
      <cdr:x>0.55249</cdr:x>
      <cdr:y>0.24227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EDE3E507-7BC8-1248-8B00-376103CC973F}"/>
            </a:ext>
          </a:extLst>
        </cdr:cNvPr>
        <cdr:cNvSpPr txBox="1"/>
      </cdr:nvSpPr>
      <cdr:spPr>
        <a:xfrm xmlns:a="http://schemas.openxmlformats.org/drawingml/2006/main">
          <a:off x="3290807" y="559917"/>
          <a:ext cx="461339" cy="301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Spontaneous </a:t>
          </a:r>
        </a:p>
        <a:p xmlns:a="http://schemas.openxmlformats.org/drawingml/2006/main">
          <a:pPr algn="ctr"/>
          <a:r>
            <a:rPr lang="en-US" sz="900"/>
            <a:t>clearance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977679</xdr:colOff>
      <xdr:row>34</xdr:row>
      <xdr:rowOff>171318</xdr:rowOff>
    </xdr:from>
    <xdr:to>
      <xdr:col>3</xdr:col>
      <xdr:colOff>1611573</xdr:colOff>
      <xdr:row>42</xdr:row>
      <xdr:rowOff>133217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96F2CB-8F82-FD4A-B06F-9C050669A7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579" y="6749918"/>
          <a:ext cx="4405794" cy="1485899"/>
        </a:xfrm>
        <a:prstGeom prst="rect">
          <a:avLst/>
        </a:prstGeom>
      </xdr:spPr>
    </xdr:pic>
    <xdr:clientData/>
  </xdr:twoCellAnchor>
  <xdr:oneCellAnchor>
    <xdr:from>
      <xdr:col>8</xdr:col>
      <xdr:colOff>190500</xdr:colOff>
      <xdr:row>12</xdr:row>
      <xdr:rowOff>15240</xdr:rowOff>
    </xdr:from>
    <xdr:ext cx="207877" cy="217560"/>
    <xdr:sp macro="" textlink="$F$15">
      <xdr:nvSpPr>
        <xdr:cNvPr id="5" name="TextBox 4">
          <a:extLst>
            <a:ext uri="{FF2B5EF4-FFF2-40B4-BE49-F238E27FC236}">
              <a16:creationId xmlns:a16="http://schemas.microsoft.com/office/drawing/2014/main" id="{81ECB683-C7AB-504A-A2C5-C19233427F9A}"/>
            </a:ext>
          </a:extLst>
        </xdr:cNvPr>
        <xdr:cNvSpPr txBox="1"/>
      </xdr:nvSpPr>
      <xdr:spPr>
        <a:xfrm>
          <a:off x="9918700" y="2402840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0EAD7B66-3DEA-4589-8E97-61DBE5F2E641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9</xdr:col>
      <xdr:colOff>525780</xdr:colOff>
      <xdr:row>7</xdr:row>
      <xdr:rowOff>175260</xdr:rowOff>
    </xdr:from>
    <xdr:ext cx="207877" cy="217560"/>
    <xdr:sp macro="" textlink="$G$16">
      <xdr:nvSpPr>
        <xdr:cNvPr id="10" name="TextBox 9">
          <a:extLst>
            <a:ext uri="{FF2B5EF4-FFF2-40B4-BE49-F238E27FC236}">
              <a16:creationId xmlns:a16="http://schemas.microsoft.com/office/drawing/2014/main" id="{C469EEC7-CC59-3549-BEA2-3B67AE2FE9D4}"/>
            </a:ext>
          </a:extLst>
        </xdr:cNvPr>
        <xdr:cNvSpPr txBox="1"/>
      </xdr:nvSpPr>
      <xdr:spPr>
        <a:xfrm>
          <a:off x="10927080" y="1546860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F04504BF-A681-445B-9848-9F3721838D0E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11</xdr:col>
      <xdr:colOff>312420</xdr:colOff>
      <xdr:row>10</xdr:row>
      <xdr:rowOff>38100</xdr:rowOff>
    </xdr:from>
    <xdr:ext cx="207877" cy="217560"/>
    <xdr:sp macro="" textlink="$G$17">
      <xdr:nvSpPr>
        <xdr:cNvPr id="11" name="TextBox 10">
          <a:extLst>
            <a:ext uri="{FF2B5EF4-FFF2-40B4-BE49-F238E27FC236}">
              <a16:creationId xmlns:a16="http://schemas.microsoft.com/office/drawing/2014/main" id="{FA6CDE06-B79C-B346-8346-15FA6A7D0D06}"/>
            </a:ext>
          </a:extLst>
        </xdr:cNvPr>
        <xdr:cNvSpPr txBox="1"/>
      </xdr:nvSpPr>
      <xdr:spPr>
        <a:xfrm>
          <a:off x="12059920" y="2019300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11415C8F-4A97-4744-84F0-326EBFFF55F9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13</xdr:col>
      <xdr:colOff>14068</xdr:colOff>
      <xdr:row>12</xdr:row>
      <xdr:rowOff>4690</xdr:rowOff>
    </xdr:from>
    <xdr:ext cx="207877" cy="217560"/>
    <xdr:sp macro="" textlink="$G$18">
      <xdr:nvSpPr>
        <xdr:cNvPr id="12" name="TextBox 11">
          <a:extLst>
            <a:ext uri="{FF2B5EF4-FFF2-40B4-BE49-F238E27FC236}">
              <a16:creationId xmlns:a16="http://schemas.microsoft.com/office/drawing/2014/main" id="{42E10428-CC7B-7147-BCF9-920FD5EA99B9}"/>
            </a:ext>
          </a:extLst>
        </xdr:cNvPr>
        <xdr:cNvSpPr txBox="1"/>
      </xdr:nvSpPr>
      <xdr:spPr>
        <a:xfrm>
          <a:off x="13107768" y="2392290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5707F8B6-81CE-4FE5-AAC2-3199AA197F03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8</xdr:col>
      <xdr:colOff>53340</xdr:colOff>
      <xdr:row>27</xdr:row>
      <xdr:rowOff>15240</xdr:rowOff>
    </xdr:from>
    <xdr:ext cx="207877" cy="217560"/>
    <xdr:sp macro="" textlink="$F$15">
      <xdr:nvSpPr>
        <xdr:cNvPr id="13" name="TextBox 12">
          <a:extLst>
            <a:ext uri="{FF2B5EF4-FFF2-40B4-BE49-F238E27FC236}">
              <a16:creationId xmlns:a16="http://schemas.microsoft.com/office/drawing/2014/main" id="{F67DD800-740E-F34C-BA8E-6104A79DDC60}"/>
            </a:ext>
          </a:extLst>
        </xdr:cNvPr>
        <xdr:cNvSpPr txBox="1"/>
      </xdr:nvSpPr>
      <xdr:spPr>
        <a:xfrm>
          <a:off x="9781540" y="5260340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0EAD7B66-3DEA-4589-8E97-61DBE5F2E641}" type="TxLink">
            <a:rPr lang="en-US" sz="800" b="1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800" b="1"/>
        </a:p>
      </xdr:txBody>
    </xdr:sp>
    <xdr:clientData/>
  </xdr:oneCellAnchor>
  <xdr:oneCellAnchor>
    <xdr:from>
      <xdr:col>9</xdr:col>
      <xdr:colOff>259080</xdr:colOff>
      <xdr:row>27</xdr:row>
      <xdr:rowOff>53340</xdr:rowOff>
    </xdr:from>
    <xdr:ext cx="207877" cy="217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FE4F090-45F6-9547-AF97-5194E9B0D404}"/>
            </a:ext>
          </a:extLst>
        </xdr:cNvPr>
        <xdr:cNvSpPr txBox="1"/>
      </xdr:nvSpPr>
      <xdr:spPr>
        <a:xfrm>
          <a:off x="10660380" y="5298440"/>
          <a:ext cx="20787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/>
            <a:t> </a:t>
          </a:r>
        </a:p>
      </xdr:txBody>
    </xdr:sp>
    <xdr:clientData/>
  </xdr:oneCellAnchor>
  <xdr:twoCellAnchor>
    <xdr:from>
      <xdr:col>6</xdr:col>
      <xdr:colOff>209550</xdr:colOff>
      <xdr:row>13</xdr:row>
      <xdr:rowOff>120650</xdr:rowOff>
    </xdr:from>
    <xdr:to>
      <xdr:col>18</xdr:col>
      <xdr:colOff>469900</xdr:colOff>
      <xdr:row>33</xdr:row>
      <xdr:rowOff>177800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DE1D476-7213-554D-8C85-646966D9C7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525584</xdr:colOff>
      <xdr:row>18</xdr:row>
      <xdr:rowOff>20711</xdr:rowOff>
    </xdr:from>
    <xdr:ext cx="288669" cy="342786"/>
    <xdr:sp macro="" textlink="$F$16">
      <xdr:nvSpPr>
        <xdr:cNvPr id="15" name="TextBox 14">
          <a:extLst>
            <a:ext uri="{FF2B5EF4-FFF2-40B4-BE49-F238E27FC236}">
              <a16:creationId xmlns:a16="http://schemas.microsoft.com/office/drawing/2014/main" id="{6D51797C-F7E9-5940-91FD-1EA7669B72BC}"/>
            </a:ext>
          </a:extLst>
        </xdr:cNvPr>
        <xdr:cNvSpPr txBox="1"/>
      </xdr:nvSpPr>
      <xdr:spPr>
        <a:xfrm>
          <a:off x="9580684" y="3551311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1</a:t>
          </a:r>
        </a:p>
      </xdr:txBody>
    </xdr:sp>
    <xdr:clientData/>
  </xdr:oneCellAnchor>
  <xdr:oneCellAnchor>
    <xdr:from>
      <xdr:col>10</xdr:col>
      <xdr:colOff>19385</xdr:colOff>
      <xdr:row>17</xdr:row>
      <xdr:rowOff>174026</xdr:rowOff>
    </xdr:from>
    <xdr:ext cx="389979" cy="342786"/>
    <xdr:sp macro="" textlink="$F$16">
      <xdr:nvSpPr>
        <xdr:cNvPr id="17" name="TextBox 16">
          <a:extLst>
            <a:ext uri="{FF2B5EF4-FFF2-40B4-BE49-F238E27FC236}">
              <a16:creationId xmlns:a16="http://schemas.microsoft.com/office/drawing/2014/main" id="{A5C73630-10E3-814F-BCD8-4FB9CF5F8F17}"/>
            </a:ext>
          </a:extLst>
        </xdr:cNvPr>
        <xdr:cNvSpPr txBox="1"/>
      </xdr:nvSpPr>
      <xdr:spPr>
        <a:xfrm>
          <a:off x="11107080" y="3497854"/>
          <a:ext cx="38997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2a</a:t>
          </a:r>
        </a:p>
      </xdr:txBody>
    </xdr:sp>
    <xdr:clientData/>
  </xdr:oneCellAnchor>
  <xdr:oneCellAnchor>
    <xdr:from>
      <xdr:col>10</xdr:col>
      <xdr:colOff>36603</xdr:colOff>
      <xdr:row>22</xdr:row>
      <xdr:rowOff>132995</xdr:rowOff>
    </xdr:from>
    <xdr:ext cx="398764" cy="342786"/>
    <xdr:sp macro="" textlink="$F$16">
      <xdr:nvSpPr>
        <xdr:cNvPr id="16" name="TextBox 15">
          <a:extLst>
            <a:ext uri="{FF2B5EF4-FFF2-40B4-BE49-F238E27FC236}">
              <a16:creationId xmlns:a16="http://schemas.microsoft.com/office/drawing/2014/main" id="{DEB22592-6F2E-624A-873D-FCEB7A3363ED}"/>
            </a:ext>
          </a:extLst>
        </xdr:cNvPr>
        <xdr:cNvSpPr txBox="1"/>
      </xdr:nvSpPr>
      <xdr:spPr>
        <a:xfrm>
          <a:off x="11124298" y="4399401"/>
          <a:ext cx="39876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2b</a:t>
          </a:r>
        </a:p>
      </xdr:txBody>
    </xdr:sp>
    <xdr:clientData/>
  </xdr:oneCellAnchor>
  <xdr:oneCellAnchor>
    <xdr:from>
      <xdr:col>12</xdr:col>
      <xdr:colOff>251297</xdr:colOff>
      <xdr:row>20</xdr:row>
      <xdr:rowOff>170059</xdr:rowOff>
    </xdr:from>
    <xdr:ext cx="389979" cy="342786"/>
    <xdr:sp macro="" textlink="$F$16">
      <xdr:nvSpPr>
        <xdr:cNvPr id="19" name="TextBox 18">
          <a:extLst>
            <a:ext uri="{FF2B5EF4-FFF2-40B4-BE49-F238E27FC236}">
              <a16:creationId xmlns:a16="http://schemas.microsoft.com/office/drawing/2014/main" id="{9DC812B7-E59C-8B41-8829-D49CE7EAD2BB}"/>
            </a:ext>
          </a:extLst>
        </xdr:cNvPr>
        <xdr:cNvSpPr txBox="1"/>
      </xdr:nvSpPr>
      <xdr:spPr>
        <a:xfrm>
          <a:off x="12688367" y="4059434"/>
          <a:ext cx="38997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3a</a:t>
          </a:r>
        </a:p>
      </xdr:txBody>
    </xdr:sp>
    <xdr:clientData/>
  </xdr:oneCellAnchor>
  <xdr:oneCellAnchor>
    <xdr:from>
      <xdr:col>12</xdr:col>
      <xdr:colOff>247161</xdr:colOff>
      <xdr:row>24</xdr:row>
      <xdr:rowOff>95933</xdr:rowOff>
    </xdr:from>
    <xdr:ext cx="398764" cy="342786"/>
    <xdr:sp macro="" textlink="$F$16">
      <xdr:nvSpPr>
        <xdr:cNvPr id="18" name="TextBox 17">
          <a:extLst>
            <a:ext uri="{FF2B5EF4-FFF2-40B4-BE49-F238E27FC236}">
              <a16:creationId xmlns:a16="http://schemas.microsoft.com/office/drawing/2014/main" id="{B2A3DBEC-5AED-8848-A67C-C75B85021750}"/>
            </a:ext>
          </a:extLst>
        </xdr:cNvPr>
        <xdr:cNvSpPr txBox="1"/>
      </xdr:nvSpPr>
      <xdr:spPr>
        <a:xfrm>
          <a:off x="12667761" y="4769533"/>
          <a:ext cx="39876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3b</a:t>
          </a:r>
        </a:p>
      </xdr:txBody>
    </xdr:sp>
    <xdr:clientData/>
  </xdr:oneCellAnchor>
  <xdr:oneCellAnchor>
    <xdr:from>
      <xdr:col>14</xdr:col>
      <xdr:colOff>462084</xdr:colOff>
      <xdr:row>23</xdr:row>
      <xdr:rowOff>8010</xdr:rowOff>
    </xdr:from>
    <xdr:ext cx="389979" cy="342786"/>
    <xdr:sp macro="" textlink="$F$16">
      <xdr:nvSpPr>
        <xdr:cNvPr id="20" name="TextBox 19">
          <a:extLst>
            <a:ext uri="{FF2B5EF4-FFF2-40B4-BE49-F238E27FC236}">
              <a16:creationId xmlns:a16="http://schemas.microsoft.com/office/drawing/2014/main" id="{ABB53BFB-0F38-0342-AD41-A34CE1A9C014}"/>
            </a:ext>
          </a:extLst>
        </xdr:cNvPr>
        <xdr:cNvSpPr txBox="1"/>
      </xdr:nvSpPr>
      <xdr:spPr>
        <a:xfrm>
          <a:off x="14228884" y="4491110"/>
          <a:ext cx="38997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4a</a:t>
          </a:r>
        </a:p>
      </xdr:txBody>
    </xdr:sp>
    <xdr:clientData/>
  </xdr:oneCellAnchor>
  <xdr:oneCellAnchor>
    <xdr:from>
      <xdr:col>14</xdr:col>
      <xdr:colOff>22209</xdr:colOff>
      <xdr:row>30</xdr:row>
      <xdr:rowOff>135635</xdr:rowOff>
    </xdr:from>
    <xdr:ext cx="398764" cy="342786"/>
    <xdr:sp macro="" textlink="$F$16">
      <xdr:nvSpPr>
        <xdr:cNvPr id="21" name="TextBox 20">
          <a:extLst>
            <a:ext uri="{FF2B5EF4-FFF2-40B4-BE49-F238E27FC236}">
              <a16:creationId xmlns:a16="http://schemas.microsoft.com/office/drawing/2014/main" id="{29A1191D-2500-DB4B-B1FB-3EC1E8FF10ED}"/>
            </a:ext>
          </a:extLst>
        </xdr:cNvPr>
        <xdr:cNvSpPr txBox="1"/>
      </xdr:nvSpPr>
      <xdr:spPr>
        <a:xfrm>
          <a:off x="13808654" y="5910166"/>
          <a:ext cx="39876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4b</a:t>
          </a:r>
        </a:p>
      </xdr:txBody>
    </xdr:sp>
    <xdr:clientData/>
  </xdr:oneCellAnchor>
  <xdr:oneCellAnchor>
    <xdr:from>
      <xdr:col>10</xdr:col>
      <xdr:colOff>38100</xdr:colOff>
      <xdr:row>27</xdr:row>
      <xdr:rowOff>177800</xdr:rowOff>
    </xdr:from>
    <xdr:ext cx="428515" cy="264431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9422771-7B9C-F445-917A-DC6EAA008C01}"/>
            </a:ext>
          </a:extLst>
        </xdr:cNvPr>
        <xdr:cNvSpPr txBox="1"/>
      </xdr:nvSpPr>
      <xdr:spPr>
        <a:xfrm>
          <a:off x="11143544" y="5511800"/>
          <a:ext cx="428515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69%</a:t>
          </a:r>
        </a:p>
      </xdr:txBody>
    </xdr:sp>
    <xdr:clientData/>
  </xdr:oneCellAnchor>
  <xdr:oneCellAnchor>
    <xdr:from>
      <xdr:col>12</xdr:col>
      <xdr:colOff>241300</xdr:colOff>
      <xdr:row>28</xdr:row>
      <xdr:rowOff>38100</xdr:rowOff>
    </xdr:from>
    <xdr:ext cx="428515" cy="264431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652230E-617F-A845-8E7A-22990C3054AD}"/>
            </a:ext>
          </a:extLst>
        </xdr:cNvPr>
        <xdr:cNvSpPr txBox="1"/>
      </xdr:nvSpPr>
      <xdr:spPr>
        <a:xfrm>
          <a:off x="12701411" y="5569656"/>
          <a:ext cx="428515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94%</a:t>
          </a:r>
        </a:p>
      </xdr:txBody>
    </xdr:sp>
    <xdr:clientData/>
  </xdr:oneCellAnchor>
  <xdr:oneCellAnchor>
    <xdr:from>
      <xdr:col>14</xdr:col>
      <xdr:colOff>378420</xdr:colOff>
      <xdr:row>31</xdr:row>
      <xdr:rowOff>32192</xdr:rowOff>
    </xdr:from>
    <xdr:ext cx="428515" cy="264431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D7C8AC0-95F7-9141-A954-B0B8409FB7B8}"/>
            </a:ext>
          </a:extLst>
        </xdr:cNvPr>
        <xdr:cNvSpPr txBox="1"/>
      </xdr:nvSpPr>
      <xdr:spPr>
        <a:xfrm>
          <a:off x="14193198" y="6156414"/>
          <a:ext cx="428515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15%</a:t>
          </a:r>
        </a:p>
      </xdr:txBody>
    </xdr:sp>
    <xdr:clientData/>
  </xdr:oneCellAnchor>
  <xdr:oneCellAnchor>
    <xdr:from>
      <xdr:col>16</xdr:col>
      <xdr:colOff>660400</xdr:colOff>
      <xdr:row>30</xdr:row>
      <xdr:rowOff>177800</xdr:rowOff>
    </xdr:from>
    <xdr:ext cx="357021" cy="264431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12E6001-68A6-F44C-9360-392A7809C4C9}"/>
            </a:ext>
          </a:extLst>
        </xdr:cNvPr>
        <xdr:cNvSpPr txBox="1"/>
      </xdr:nvSpPr>
      <xdr:spPr>
        <a:xfrm>
          <a:off x="15773400" y="5994400"/>
          <a:ext cx="357021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0%</a:t>
          </a:r>
        </a:p>
      </xdr:txBody>
    </xdr:sp>
    <xdr:clientData/>
  </xdr:oneCellAnchor>
  <xdr:oneCellAnchor>
    <xdr:from>
      <xdr:col>17</xdr:col>
      <xdr:colOff>11723</xdr:colOff>
      <xdr:row>28</xdr:row>
      <xdr:rowOff>24618</xdr:rowOff>
    </xdr:from>
    <xdr:ext cx="288669" cy="342786"/>
    <xdr:sp macro="" textlink="$F$16">
      <xdr:nvSpPr>
        <xdr:cNvPr id="22" name="TextBox 21">
          <a:extLst>
            <a:ext uri="{FF2B5EF4-FFF2-40B4-BE49-F238E27FC236}">
              <a16:creationId xmlns:a16="http://schemas.microsoft.com/office/drawing/2014/main" id="{839C4739-1FF1-BE4C-A484-0B738BC5EFC0}"/>
            </a:ext>
          </a:extLst>
        </xdr:cNvPr>
        <xdr:cNvSpPr txBox="1"/>
      </xdr:nvSpPr>
      <xdr:spPr>
        <a:xfrm>
          <a:off x="15797823" y="5460218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5</a:t>
          </a:r>
        </a:p>
      </xdr:txBody>
    </xdr:sp>
    <xdr:clientData/>
  </xdr:oneCellAnchor>
  <xdr:twoCellAnchor>
    <xdr:from>
      <xdr:col>6</xdr:col>
      <xdr:colOff>171450</xdr:colOff>
      <xdr:row>36</xdr:row>
      <xdr:rowOff>6350</xdr:rowOff>
    </xdr:from>
    <xdr:to>
      <xdr:col>18</xdr:col>
      <xdr:colOff>520700</xdr:colOff>
      <xdr:row>56</xdr:row>
      <xdr:rowOff>165100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F9CB50C-DFFD-C244-8619-6D59AF64F7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12</xdr:col>
      <xdr:colOff>215900</xdr:colOff>
      <xdr:row>43</xdr:row>
      <xdr:rowOff>177800</xdr:rowOff>
    </xdr:from>
    <xdr:ext cx="500009" cy="264431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7792459-24EE-E24C-A0A5-7F73AE83F61C}"/>
            </a:ext>
          </a:extLst>
        </xdr:cNvPr>
        <xdr:cNvSpPr txBox="1"/>
      </xdr:nvSpPr>
      <xdr:spPr>
        <a:xfrm>
          <a:off x="12636500" y="8470900"/>
          <a:ext cx="500009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100%</a:t>
          </a:r>
        </a:p>
      </xdr:txBody>
    </xdr:sp>
    <xdr:clientData/>
  </xdr:oneCellAnchor>
  <xdr:oneCellAnchor>
    <xdr:from>
      <xdr:col>14</xdr:col>
      <xdr:colOff>508000</xdr:colOff>
      <xdr:row>46</xdr:row>
      <xdr:rowOff>160866</xdr:rowOff>
    </xdr:from>
    <xdr:ext cx="428515" cy="26443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E03FFC1-97DF-D54E-966B-B0704FA9764D}"/>
            </a:ext>
          </a:extLst>
        </xdr:cNvPr>
        <xdr:cNvSpPr txBox="1"/>
      </xdr:nvSpPr>
      <xdr:spPr>
        <a:xfrm>
          <a:off x="14322778" y="9248422"/>
          <a:ext cx="428515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67%</a:t>
          </a:r>
        </a:p>
      </xdr:txBody>
    </xdr:sp>
    <xdr:clientData/>
  </xdr:oneCellAnchor>
  <xdr:oneCellAnchor>
    <xdr:from>
      <xdr:col>16</xdr:col>
      <xdr:colOff>637117</xdr:colOff>
      <xdr:row>54</xdr:row>
      <xdr:rowOff>11993</xdr:rowOff>
    </xdr:from>
    <xdr:ext cx="428515" cy="264431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5ABA1A-C5A4-A048-9C3F-9A32EF7980A2}"/>
            </a:ext>
          </a:extLst>
        </xdr:cNvPr>
        <xdr:cNvSpPr txBox="1"/>
      </xdr:nvSpPr>
      <xdr:spPr>
        <a:xfrm>
          <a:off x="15806561" y="10679993"/>
          <a:ext cx="428515" cy="264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15%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0.48681</cdr:x>
      <cdr:y>0.13493</cdr:y>
    </cdr:from>
    <cdr:to>
      <cdr:x>0.54122</cdr:x>
      <cdr:y>0.20936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64EEFA6-0AFB-344A-92D9-AF7576A5F0CE}"/>
            </a:ext>
          </a:extLst>
        </cdr:cNvPr>
        <cdr:cNvSpPr txBox="1"/>
      </cdr:nvSpPr>
      <cdr:spPr>
        <a:xfrm xmlns:a="http://schemas.openxmlformats.org/drawingml/2006/main">
          <a:off x="4126810" y="535516"/>
          <a:ext cx="461247" cy="295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Spontaneous </a:t>
          </a:r>
        </a:p>
        <a:p xmlns:a="http://schemas.openxmlformats.org/drawingml/2006/main">
          <a:pPr algn="ctr"/>
          <a:r>
            <a:rPr lang="en-US" sz="900"/>
            <a:t>clearance</a:t>
          </a:r>
        </a:p>
      </cdr:txBody>
    </cdr:sp>
  </cdr:relSizeAnchor>
  <cdr:relSizeAnchor xmlns:cdr="http://schemas.openxmlformats.org/drawingml/2006/chartDrawing">
    <cdr:from>
      <cdr:x>0.66065</cdr:x>
      <cdr:y>0.3072</cdr:y>
    </cdr:from>
    <cdr:to>
      <cdr:x>0.71506</cdr:x>
      <cdr:y>0.38163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0F14938-FB2C-5C4D-AC80-1C7DF848DD40}"/>
            </a:ext>
          </a:extLst>
        </cdr:cNvPr>
        <cdr:cNvSpPr txBox="1"/>
      </cdr:nvSpPr>
      <cdr:spPr>
        <a:xfrm xmlns:a="http://schemas.openxmlformats.org/drawingml/2006/main">
          <a:off x="5600521" y="1219200"/>
          <a:ext cx="461248" cy="295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Needs PCR</a:t>
          </a:r>
        </a:p>
      </cdr:txBody>
    </cdr:sp>
  </cdr:relSizeAnchor>
  <cdr:relSizeAnchor xmlns:cdr="http://schemas.openxmlformats.org/drawingml/2006/chartDrawing">
    <cdr:from>
      <cdr:x>0.84853</cdr:x>
      <cdr:y>0.512</cdr:y>
    </cdr:from>
    <cdr:to>
      <cdr:x>0.92611</cdr:x>
      <cdr:y>0.58643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0A755F7-834F-9145-8321-8A37A50ABD09}"/>
            </a:ext>
          </a:extLst>
        </cdr:cNvPr>
        <cdr:cNvSpPr txBox="1"/>
      </cdr:nvSpPr>
      <cdr:spPr>
        <a:xfrm xmlns:a="http://schemas.openxmlformats.org/drawingml/2006/main">
          <a:off x="7150100" y="2032000"/>
          <a:ext cx="653712" cy="295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Chronic -</a:t>
          </a:r>
          <a:r>
            <a:rPr lang="en-US" sz="900" baseline="0"/>
            <a:t> </a:t>
          </a:r>
          <a:r>
            <a:rPr lang="en-US" sz="900"/>
            <a:t>not </a:t>
          </a:r>
        </a:p>
        <a:p xmlns:a="http://schemas.openxmlformats.org/drawingml/2006/main">
          <a:pPr algn="ctr"/>
          <a:r>
            <a:rPr lang="en-US" sz="900"/>
            <a:t>SVR/cured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Wegener, Maximilian" id="{9AA9631A-1CF3-4760-BD99-D1AB0802860E}" userId="S::maximilian.wegener@yale.edu::00319a47-5df7-4a7f-b5fd-8c1aef3f744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1-11-10T17:21:39.87" personId="{9AA9631A-1CF3-4760-BD99-D1AB0802860E}" id="{74412224-BBA0-714E-AF0D-6F762C23C47C}">
    <text>Any positive HCV result (AB, PCR, Ag)
Exclude OOS/OOJ and deceased</text>
  </threadedComment>
  <threadedComment ref="C16" dT="2021-11-10T17:25:49.73" personId="{9AA9631A-1CF3-4760-BD99-D1AB0802860E}" id="{5FA93CF7-89CD-934F-BE12-F3C654C50707}">
    <text>Any VL testing performed (including neg.) 2B</text>
  </threadedComment>
  <threadedComment ref="D16" dT="2021-11-10T17:26:09.71" personId="{9AA9631A-1CF3-4760-BD99-D1AB0802860E}" id="{6376E10F-6B48-184C-81D3-2BFCBACEDA3F}">
    <text>No VL testing performed. 2A</text>
  </threadedComment>
  <threadedComment ref="F16" dT="2021-11-10T17:42:04.83" personId="{9AA9631A-1CF3-4760-BD99-D1AB0802860E}" id="{F43F4BAD-3F3F-9846-B220-E83568360BB6}">
    <text>% = 2b/1</text>
  </threadedComment>
  <threadedComment ref="B17" dT="2021-11-10T17:30:09.69" personId="{9AA9631A-1CF3-4760-BD99-D1AB0802860E}" id="{152FC50E-AB24-9547-8D1F-79F4DB55AC99}">
    <text>All individuals with VL done. Should equal 2B on cascade or column 2c</text>
  </threadedComment>
  <threadedComment ref="C17" dT="2021-11-10T17:32:23.50" personId="{9AA9631A-1CF3-4760-BD99-D1AB0802860E}" id="{84929302-8522-3342-BE27-E3150330D915}">
    <text>Those with detectable VL during follow-up period (3B).</text>
  </threadedComment>
  <threadedComment ref="D17" dT="2021-11-10T17:28:51.88" personId="{9AA9631A-1CF3-4760-BD99-D1AB0802860E}" id="{CD71EFE2-74C0-AF4C-845B-1E1E74840659}">
    <text>Initial infection cured or cleared (3A).
Here, that is AB+ then PCR-</text>
  </threadedComment>
  <threadedComment ref="F17" dT="2021-11-10T17:42:32.41" personId="{9AA9631A-1CF3-4760-BD99-D1AB0802860E}" id="{24007338-11A1-8940-B04E-F89041265CE0}">
    <text>% = 3b/2b</text>
  </threadedComment>
  <threadedComment ref="B18" dT="2021-11-10T17:33:26.89" personId="{9AA9631A-1CF3-4760-BD99-D1AB0802860E}" id="{02AADE68-2E45-CC40-8C70-C188C200372C}">
    <text>Includes all those with detectable VLs during follow-up period (3B) - column 3c.</text>
  </threadedComment>
  <threadedComment ref="C18" dT="2021-11-10T17:38:17.63" personId="{9AA9631A-1CF3-4760-BD99-D1AB0802860E}" id="{2BFD6C3F-52ED-E740-8482-09E8638BFFFB}">
    <text>HCV infection cured or cleared during the cascade timeframe (4b)</text>
  </threadedComment>
  <threadedComment ref="D18" dT="2021-11-10T17:38:01.38" personId="{9AA9631A-1CF3-4760-BD99-D1AB0802860E}" id="{505C4584-5755-844E-84C6-CFAD4FA338E8}">
    <text>HCV infection not cured or cleared during the cascade timeframe (4a)</text>
  </threadedComment>
  <threadedComment ref="F18" dT="2021-11-10T17:42:48.14" personId="{9AA9631A-1CF3-4760-BD99-D1AB0802860E}" id="{BD90A748-8B7F-2740-99F3-9A413C596729}">
    <text>% = 4b/3b</text>
  </threadedComment>
  <threadedComment ref="C19" dT="2021-11-10T17:39:41.84" personId="{9AA9631A-1CF3-4760-BD99-D1AB0802860E}" id="{48B91F47-6591-C54D-8909-3986B2779637}">
    <text>Persistent infection or reinfection—All individuals where a negative/ “not detected” result (Step 4b) is followed by an HCV viral test result positive/“detected.”</text>
  </threadedComment>
  <threadedComment ref="C19" dT="2021-11-10T17:40:52.50" personId="{9AA9631A-1CF3-4760-BD99-D1AB0802860E}" id="{502162EB-13E0-CD46-969C-4DD4DC810654}" parentId="{48B91F47-6591-C54D-8909-3986B2779637}">
    <text>We are currently excluding these from our cured or cleared category</text>
  </threadedComment>
  <threadedComment ref="F19" dT="2021-11-10T17:43:03.69" personId="{9AA9631A-1CF3-4760-BD99-D1AB0802860E}" id="{7A79C192-65FE-6F4C-8008-0D10D0012C58}">
    <text>% = 5b/4b</text>
  </threadedComment>
  <threadedComment ref="B25" dT="2021-11-10T18:08:26.01" personId="{9AA9631A-1CF3-4760-BD99-D1AB0802860E}" id="{BC902E67-2DAE-1942-865B-9D6D9AEE72DD}">
    <text xml:space="preserve">Ignore spontaneous and reinfection </text>
  </threadedComment>
  <threadedComment ref="B27" dT="2021-11-10T18:03:35.02" personId="{9AA9631A-1CF3-4760-BD99-D1AB0802860E}" id="{06986EF1-9FD2-0948-BA80-C5F6D207A440}">
    <text>Includes everyone</text>
  </threadedComment>
  <threadedComment ref="B28" dT="2021-11-10T18:08:26.01" personId="{9AA9631A-1CF3-4760-BD99-D1AB0802860E}" id="{476B9A1D-BF54-3C40-8B95-BDDB6D23A7CC}">
    <text xml:space="preserve">Ignore spontaneous and reinfection </text>
  </threadedComment>
  <threadedComment ref="B29" dT="2021-11-10T18:03:20.41" personId="{9AA9631A-1CF3-4760-BD99-D1AB0802860E}" id="{8317BAC5-4408-D844-B0A5-03D241755347}">
    <text>care=testing and treatment</text>
  </threadedComment>
  <threadedComment ref="F29" dT="2021-11-10T18:09:05.81" personId="{9AA9631A-1CF3-4760-BD99-D1AB0802860E}" id="{BD007D7A-8CDB-8545-BECC-F8B07CE22EC5}">
    <text>starting population</text>
  </threadedComment>
  <threadedComment ref="B30" dT="2021-11-10T18:08:38.66" personId="{9AA9631A-1CF3-4760-BD99-D1AB0802860E}" id="{E30B2AB6-2C7D-3E4A-8E40-F46A38FE768B}">
    <text xml:space="preserve">Only PCR+
</text>
  </threadedComment>
  <threadedComment ref="F30" dT="2021-11-10T18:09:33.61" personId="{9AA9631A-1CF3-4760-BD99-D1AB0802860E}" id="{E5717CB1-36DE-A044-B62C-B8CE2AC82B16}">
    <text>% = 30c/29c</text>
  </threadedComment>
  <threadedComment ref="B31" dT="2021-11-10T18:08:48.37" personId="{9AA9631A-1CF3-4760-BD99-D1AB0802860E}" id="{E4884AF0-8D7C-C641-97D8-A66AA0883B41}">
    <text>Only PCR-</text>
  </threadedComment>
  <threadedComment ref="F31" dT="2021-11-10T18:09:49.28" personId="{9AA9631A-1CF3-4760-BD99-D1AB0802860E}" id="{2794C7D7-FCF8-B34F-B965-5B026D9A65DC}">
    <text>% = 31c/30c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5" dT="2021-11-10T17:21:39.87" personId="{9AA9631A-1CF3-4760-BD99-D1AB0802860E}" id="{F9FBFDAA-466E-F546-A375-9B80E3423D7B}">
    <text>Any positive HCV result (AB, PCR, Ag)
Exclude OOS/OOJ and deceased</text>
  </threadedComment>
  <threadedComment ref="C16" dT="2021-11-10T17:25:49.73" personId="{9AA9631A-1CF3-4760-BD99-D1AB0802860E}" id="{7D5D49E0-9691-9E4B-9BAB-597C72FA6294}">
    <text>Any VL testing performed (including neg.) 2B</text>
  </threadedComment>
  <threadedComment ref="D16" dT="2021-11-10T17:26:09.71" personId="{9AA9631A-1CF3-4760-BD99-D1AB0802860E}" id="{F2EF4EB1-FF25-3342-9CB9-AFDEB3CDE35D}">
    <text>No VL testing performed. 2A</text>
  </threadedComment>
  <threadedComment ref="F16" dT="2021-11-10T17:42:04.83" personId="{9AA9631A-1CF3-4760-BD99-D1AB0802860E}" id="{D0EDA961-8890-594F-A039-300AEBAC1F03}">
    <text>% = 2b/1</text>
  </threadedComment>
  <threadedComment ref="B17" dT="2021-11-10T17:30:09.69" personId="{9AA9631A-1CF3-4760-BD99-D1AB0802860E}" id="{58EF6324-F33C-CE45-8870-8B2B710C2BEB}">
    <text>All individuals with VL done. Should equal 2B on cascade or column 2c</text>
  </threadedComment>
  <threadedComment ref="C17" dT="2021-11-10T17:32:23.50" personId="{9AA9631A-1CF3-4760-BD99-D1AB0802860E}" id="{FB4779DC-9A1B-034E-B746-ADDAE7F9E0C1}">
    <text>Those with detectable VL during follow-up period (3B).</text>
  </threadedComment>
  <threadedComment ref="D17" dT="2021-11-10T17:28:51.88" personId="{9AA9631A-1CF3-4760-BD99-D1AB0802860E}" id="{29786701-29EE-724B-A121-E8B675E86FE0}">
    <text>Initial infection cured or cleared (3A).
Here, that is AB+ then PCR-</text>
  </threadedComment>
  <threadedComment ref="F17" dT="2021-11-10T17:42:32.41" personId="{9AA9631A-1CF3-4760-BD99-D1AB0802860E}" id="{9B52BBB8-5839-DE40-AA13-6C100BAE8AEC}">
    <text>% = 3b/2b</text>
  </threadedComment>
  <threadedComment ref="B18" dT="2021-11-10T17:33:26.89" personId="{9AA9631A-1CF3-4760-BD99-D1AB0802860E}" id="{B7C22357-327F-004E-AD0B-677BEA4479EC}">
    <text>Includes all those with detectable VLs during follow-up period (3B) - column 3c.</text>
  </threadedComment>
  <threadedComment ref="C18" dT="2021-11-10T17:38:17.63" personId="{9AA9631A-1CF3-4760-BD99-D1AB0802860E}" id="{5E36DD6C-F705-2A4F-BB05-74303E5B9A6F}">
    <text>HCV infection cured or cleared during the cascade timeframe (4b)</text>
  </threadedComment>
  <threadedComment ref="D18" dT="2021-11-10T17:38:01.38" personId="{9AA9631A-1CF3-4760-BD99-D1AB0802860E}" id="{5681594D-9E99-D94E-8CA8-5943BE35ECF8}">
    <text>HCV infection not cured or cleared during the cascade timeframe (4a)</text>
  </threadedComment>
  <threadedComment ref="F18" dT="2021-11-10T17:42:48.14" personId="{9AA9631A-1CF3-4760-BD99-D1AB0802860E}" id="{E21C82D6-8E4C-294D-9CFB-05447C49C897}">
    <text>% = 4b/3b</text>
  </threadedComment>
  <threadedComment ref="C19" dT="2021-11-10T17:39:41.84" personId="{9AA9631A-1CF3-4760-BD99-D1AB0802860E}" id="{6C486E83-CF48-F642-9FE7-BA249EF3E381}">
    <text>Persistent infection or reinfection—All individuals where a negative/ “not detected” result (Step 4b) is followed by an HCV viral test result positive/“detected.”</text>
  </threadedComment>
  <threadedComment ref="C19" dT="2021-11-10T17:40:52.50" personId="{9AA9631A-1CF3-4760-BD99-D1AB0802860E}" id="{DCD466C2-816A-2D4B-933B-9F6FDE45570E}" parentId="{6C486E83-CF48-F642-9FE7-BA249EF3E381}">
    <text>We are currently excluding these from our cured or cleared category</text>
  </threadedComment>
  <threadedComment ref="F19" dT="2021-11-10T17:43:03.69" personId="{9AA9631A-1CF3-4760-BD99-D1AB0802860E}" id="{EDCCB236-9778-1B4A-BA09-E5CE47968B3D}">
    <text>% = 5b/4b</text>
  </threadedComment>
  <threadedComment ref="B25" dT="2021-11-10T18:08:26.01" personId="{9AA9631A-1CF3-4760-BD99-D1AB0802860E}" id="{2623135E-E742-F347-9E62-F3288297BFF3}">
    <text xml:space="preserve">Ignore spontaneous and reinfection </text>
  </threadedComment>
  <threadedComment ref="B27" dT="2021-11-10T18:03:35.02" personId="{9AA9631A-1CF3-4760-BD99-D1AB0802860E}" id="{EDC1EBCB-3E55-FC45-B011-CD58EE7204E1}">
    <text>Includes everyone</text>
  </threadedComment>
  <threadedComment ref="B28" dT="2021-11-10T18:08:26.01" personId="{9AA9631A-1CF3-4760-BD99-D1AB0802860E}" id="{5D81823F-87D7-FB4C-980B-2BA5C0391B0E}">
    <text xml:space="preserve">Ignore spontaneous and reinfection </text>
  </threadedComment>
  <threadedComment ref="B29" dT="2021-11-10T18:03:20.41" personId="{9AA9631A-1CF3-4760-BD99-D1AB0802860E}" id="{523307FA-2DAA-8E4C-BAF2-FE1D22846A23}">
    <text>care=testing and treatment</text>
  </threadedComment>
  <threadedComment ref="F29" dT="2021-11-10T18:09:05.81" personId="{9AA9631A-1CF3-4760-BD99-D1AB0802860E}" id="{5BB07B02-A1D2-F649-BE3A-696E74749B76}">
    <text>starting population</text>
  </threadedComment>
  <threadedComment ref="B30" dT="2021-11-10T18:08:38.66" personId="{9AA9631A-1CF3-4760-BD99-D1AB0802860E}" id="{3BE9151E-75E8-9C42-8FB8-30CC5C4E764D}">
    <text xml:space="preserve">Only PCR+
</text>
  </threadedComment>
  <threadedComment ref="F30" dT="2021-11-10T18:09:33.61" personId="{9AA9631A-1CF3-4760-BD99-D1AB0802860E}" id="{3370042B-C1B1-A341-880D-4E13ACAFFEFF}">
    <text>% = 30c/29c</text>
  </threadedComment>
  <threadedComment ref="B31" dT="2021-11-10T18:08:48.37" personId="{9AA9631A-1CF3-4760-BD99-D1AB0802860E}" id="{76F13032-5BB9-904B-B80B-1303C508ADE5}">
    <text>Only PCR-</text>
  </threadedComment>
  <threadedComment ref="F31" dT="2021-11-10T18:09:49.28" personId="{9AA9631A-1CF3-4760-BD99-D1AB0802860E}" id="{3B5DA324-8521-9A49-9CE9-C76189884AAD}">
    <text>% = 31c/30c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tabSelected="1" workbookViewId="0"/>
  </sheetViews>
  <sheetFormatPr defaultColWidth="8.85546875" defaultRowHeight="15" x14ac:dyDescent="0.25"/>
  <cols>
    <col min="1" max="1" width="120.28515625" customWidth="1"/>
  </cols>
  <sheetData>
    <row r="1" spans="1:1" ht="21" x14ac:dyDescent="0.35">
      <c r="A1" s="81" t="s">
        <v>139</v>
      </c>
    </row>
    <row r="2" spans="1:1" ht="18.75" x14ac:dyDescent="0.3">
      <c r="A2" s="80" t="s">
        <v>138</v>
      </c>
    </row>
    <row r="3" spans="1:1" ht="60" x14ac:dyDescent="0.25">
      <c r="A3" s="6" t="s">
        <v>0</v>
      </c>
    </row>
    <row r="4" spans="1:1" x14ac:dyDescent="0.25">
      <c r="A4" s="6" t="s">
        <v>1</v>
      </c>
    </row>
    <row r="5" spans="1:1" x14ac:dyDescent="0.25">
      <c r="A5" s="8" t="s">
        <v>2</v>
      </c>
    </row>
    <row r="6" spans="1:1" x14ac:dyDescent="0.25">
      <c r="A6" s="8" t="s">
        <v>3</v>
      </c>
    </row>
    <row r="7" spans="1:1" ht="30" x14ac:dyDescent="0.25">
      <c r="A7" s="6" t="s">
        <v>134</v>
      </c>
    </row>
    <row r="9" spans="1:1" ht="18.75" x14ac:dyDescent="0.3">
      <c r="A9" s="80" t="s">
        <v>4</v>
      </c>
    </row>
    <row r="10" spans="1:1" x14ac:dyDescent="0.25">
      <c r="A10" s="8" t="s">
        <v>5</v>
      </c>
    </row>
    <row r="11" spans="1:1" x14ac:dyDescent="0.25">
      <c r="A11" s="8" t="s">
        <v>6</v>
      </c>
    </row>
    <row r="12" spans="1:1" ht="30" x14ac:dyDescent="0.25">
      <c r="A12" s="6" t="s">
        <v>7</v>
      </c>
    </row>
    <row r="13" spans="1:1" x14ac:dyDescent="0.25">
      <c r="A13" s="8" t="s">
        <v>8</v>
      </c>
    </row>
    <row r="14" spans="1:1" x14ac:dyDescent="0.25">
      <c r="A14" s="8" t="s">
        <v>9</v>
      </c>
    </row>
    <row r="15" spans="1:1" ht="30" x14ac:dyDescent="0.25">
      <c r="A15" s="6" t="s">
        <v>10</v>
      </c>
    </row>
    <row r="16" spans="1:1" x14ac:dyDescent="0.25">
      <c r="A16" s="6" t="s">
        <v>135</v>
      </c>
    </row>
    <row r="17" spans="1:1" ht="15" customHeight="1" x14ac:dyDescent="0.25">
      <c r="A17" s="6" t="s">
        <v>11</v>
      </c>
    </row>
    <row r="18" spans="1:1" ht="30" x14ac:dyDescent="0.25">
      <c r="A18" s="6" t="s">
        <v>136</v>
      </c>
    </row>
    <row r="19" spans="1:1" ht="30" x14ac:dyDescent="0.25">
      <c r="A19" s="6" t="s">
        <v>137</v>
      </c>
    </row>
    <row r="20" spans="1:1" ht="30" x14ac:dyDescent="0.25">
      <c r="A20" s="6" t="s"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82"/>
  <sheetViews>
    <sheetView zoomScale="110" zoomScaleNormal="110" workbookViewId="0"/>
  </sheetViews>
  <sheetFormatPr defaultColWidth="8.85546875" defaultRowHeight="15" x14ac:dyDescent="0.25"/>
  <cols>
    <col min="1" max="1" width="41.42578125" bestFit="1" customWidth="1"/>
    <col min="2" max="2" width="11.42578125" customWidth="1"/>
    <col min="3" max="3" width="19.85546875" customWidth="1"/>
    <col min="4" max="4" width="18.140625" hidden="1" customWidth="1"/>
    <col min="5" max="5" width="15.42578125" customWidth="1"/>
    <col min="6" max="6" width="10.85546875" customWidth="1"/>
    <col min="7" max="7" width="17.85546875" customWidth="1"/>
    <col min="8" max="8" width="12.42578125" bestFit="1" customWidth="1"/>
    <col min="9" max="9" width="10.85546875" bestFit="1" customWidth="1"/>
    <col min="10" max="10" width="15.140625" bestFit="1" customWidth="1"/>
    <col min="11" max="11" width="14.140625" bestFit="1" customWidth="1"/>
    <col min="12" max="12" width="21.42578125" bestFit="1" customWidth="1"/>
    <col min="17" max="17" width="25.7109375" customWidth="1"/>
  </cols>
  <sheetData>
    <row r="1" spans="1:117" ht="45" x14ac:dyDescent="0.25">
      <c r="A1" s="63" t="s">
        <v>13</v>
      </c>
      <c r="B1" s="65" t="s">
        <v>14</v>
      </c>
      <c r="C1" s="66" t="s">
        <v>15</v>
      </c>
    </row>
    <row r="2" spans="1:117" ht="45" x14ac:dyDescent="0.25">
      <c r="A2" s="63" t="s">
        <v>16</v>
      </c>
      <c r="B2" s="67"/>
      <c r="C2" s="68"/>
      <c r="D2" s="13" t="s">
        <v>17</v>
      </c>
      <c r="J2" s="14" t="s">
        <v>18</v>
      </c>
      <c r="K2" s="15" t="e">
        <f>K6/K3</f>
        <v>#DIV/0!</v>
      </c>
    </row>
    <row r="3" spans="1:117" s="7" customFormat="1" x14ac:dyDescent="0.25">
      <c r="A3" s="56" t="s">
        <v>19</v>
      </c>
      <c r="B3" s="57"/>
      <c r="C3" s="55"/>
      <c r="D3" s="13"/>
      <c r="E3" s="18" t="s">
        <v>20</v>
      </c>
      <c r="G3" s="7" t="s">
        <v>21</v>
      </c>
      <c r="J3" s="16" t="s">
        <v>22</v>
      </c>
      <c r="K3" s="17">
        <f>J6+K6</f>
        <v>0</v>
      </c>
      <c r="M3"/>
    </row>
    <row r="4" spans="1:117" s="7" customFormat="1" x14ac:dyDescent="0.25">
      <c r="A4" s="56" t="s">
        <v>23</v>
      </c>
      <c r="B4" s="57"/>
      <c r="C4" s="10"/>
      <c r="D4" s="11"/>
      <c r="E4" s="10"/>
      <c r="F4" s="10"/>
      <c r="G4" s="10"/>
      <c r="H4" s="10"/>
      <c r="I4" s="10"/>
      <c r="J4" s="10"/>
      <c r="K4" s="10"/>
      <c r="L4" s="10"/>
      <c r="M4"/>
    </row>
    <row r="5" spans="1:117" ht="60" x14ac:dyDescent="0.25">
      <c r="A5" t="s">
        <v>24</v>
      </c>
      <c r="B5" s="58" t="s">
        <v>25</v>
      </c>
      <c r="C5" s="6" t="s">
        <v>26</v>
      </c>
      <c r="D5" s="12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  <c r="M5" s="77" t="s">
        <v>36</v>
      </c>
    </row>
    <row r="6" spans="1:117" x14ac:dyDescent="0.25">
      <c r="A6" s="69" t="s">
        <v>37</v>
      </c>
      <c r="B6" s="70"/>
      <c r="C6" s="71"/>
      <c r="D6" s="71"/>
      <c r="E6" s="71"/>
      <c r="F6" s="45"/>
      <c r="G6" s="45"/>
      <c r="H6" s="45"/>
      <c r="I6" s="45"/>
      <c r="J6" s="45"/>
      <c r="K6" s="45"/>
      <c r="L6" s="45"/>
      <c r="M6" s="73">
        <f>E6-SUM(F6:L6)</f>
        <v>0</v>
      </c>
    </row>
    <row r="7" spans="1:117" s="2" customFormat="1" x14ac:dyDescent="0.25">
      <c r="A7" s="1" t="s">
        <v>38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</row>
    <row r="8" spans="1:117" x14ac:dyDescent="0.25">
      <c r="A8" s="4" t="s">
        <v>39</v>
      </c>
      <c r="B8" s="59"/>
      <c r="C8" s="60"/>
      <c r="D8" s="60"/>
      <c r="E8" s="60"/>
      <c r="F8" s="45"/>
      <c r="G8" s="45"/>
      <c r="H8" s="45"/>
      <c r="I8" s="45"/>
      <c r="J8" s="45"/>
      <c r="K8" s="45"/>
      <c r="L8" s="45"/>
      <c r="M8" s="73">
        <f t="shared" ref="M8:M71" si="0">E8-SUM(F8:L8)</f>
        <v>0</v>
      </c>
    </row>
    <row r="9" spans="1:117" x14ac:dyDescent="0.25">
      <c r="A9" s="4" t="s">
        <v>40</v>
      </c>
      <c r="B9" s="61"/>
      <c r="C9" s="62"/>
      <c r="D9" s="62"/>
      <c r="E9" s="62"/>
      <c r="F9" s="47"/>
      <c r="G9" s="47"/>
      <c r="H9" s="47"/>
      <c r="I9" s="47"/>
      <c r="J9" s="47"/>
      <c r="K9" s="47"/>
      <c r="L9" s="47"/>
      <c r="M9" s="73">
        <f t="shared" si="0"/>
        <v>0</v>
      </c>
    </row>
    <row r="10" spans="1:117" x14ac:dyDescent="0.25">
      <c r="A10" s="4" t="s">
        <v>41</v>
      </c>
      <c r="B10" s="61"/>
      <c r="C10" s="62"/>
      <c r="D10" s="62"/>
      <c r="E10" s="62"/>
      <c r="F10" s="47"/>
      <c r="G10" s="47"/>
      <c r="H10" s="47"/>
      <c r="I10" s="47"/>
      <c r="J10" s="47"/>
      <c r="K10" s="47"/>
      <c r="L10" s="47"/>
      <c r="M10" s="73">
        <f t="shared" si="0"/>
        <v>0</v>
      </c>
    </row>
    <row r="11" spans="1:117" x14ac:dyDescent="0.25">
      <c r="A11" s="4" t="s">
        <v>42</v>
      </c>
      <c r="B11" s="61"/>
      <c r="C11" s="62"/>
      <c r="D11" s="62"/>
      <c r="E11" s="62"/>
      <c r="F11" s="47"/>
      <c r="G11" s="47"/>
      <c r="H11" s="47"/>
      <c r="I11" s="47"/>
      <c r="J11" s="47"/>
      <c r="K11" s="47"/>
      <c r="L11" s="47"/>
      <c r="M11" s="73">
        <f t="shared" si="0"/>
        <v>0</v>
      </c>
    </row>
    <row r="12" spans="1:117" x14ac:dyDescent="0.25">
      <c r="A12" s="4" t="s">
        <v>43</v>
      </c>
      <c r="B12" s="61"/>
      <c r="C12" s="62"/>
      <c r="D12" s="62"/>
      <c r="E12" s="62"/>
      <c r="F12" s="47"/>
      <c r="G12" s="47"/>
      <c r="H12" s="47"/>
      <c r="I12" s="47"/>
      <c r="J12" s="47"/>
      <c r="K12" s="47"/>
      <c r="L12" s="47"/>
      <c r="M12" s="73">
        <f t="shared" si="0"/>
        <v>0</v>
      </c>
    </row>
    <row r="13" spans="1:117" x14ac:dyDescent="0.25">
      <c r="A13" s="4" t="s">
        <v>44</v>
      </c>
      <c r="B13" s="61"/>
      <c r="C13" s="62"/>
      <c r="D13" s="62"/>
      <c r="E13" s="62"/>
      <c r="F13" s="47"/>
      <c r="G13" s="47"/>
      <c r="H13" s="47"/>
      <c r="I13" s="47"/>
      <c r="J13" s="47"/>
      <c r="K13" s="47"/>
      <c r="L13" s="47"/>
      <c r="M13" s="73">
        <v>0</v>
      </c>
    </row>
    <row r="14" spans="1:117" x14ac:dyDescent="0.25">
      <c r="A14" s="4" t="s">
        <v>45</v>
      </c>
      <c r="B14" s="61"/>
      <c r="C14" s="62"/>
      <c r="D14" s="62"/>
      <c r="E14" s="62"/>
      <c r="F14" s="47"/>
      <c r="G14" s="47"/>
      <c r="H14" s="47"/>
      <c r="I14" s="47"/>
      <c r="J14" s="47"/>
      <c r="K14" s="47"/>
      <c r="L14" s="47"/>
      <c r="M14" s="73">
        <v>0</v>
      </c>
    </row>
    <row r="15" spans="1:117" x14ac:dyDescent="0.25">
      <c r="A15" s="40" t="s">
        <v>46</v>
      </c>
      <c r="B15" s="48">
        <f t="shared" ref="B15:L15" si="1">B6-SUM(B8:B14)</f>
        <v>0</v>
      </c>
      <c r="C15" s="48">
        <f t="shared" si="1"/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 t="shared" si="1"/>
        <v>0</v>
      </c>
      <c r="J15" s="48">
        <f t="shared" si="1"/>
        <v>0</v>
      </c>
      <c r="K15" s="48">
        <f t="shared" si="1"/>
        <v>0</v>
      </c>
      <c r="L15" s="48">
        <f t="shared" si="1"/>
        <v>0</v>
      </c>
      <c r="M15" s="73">
        <f t="shared" si="0"/>
        <v>0</v>
      </c>
    </row>
    <row r="16" spans="1:117" s="2" customFormat="1" x14ac:dyDescent="0.25">
      <c r="A16" s="1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7" x14ac:dyDescent="0.25">
      <c r="A17" s="4" t="s">
        <v>48</v>
      </c>
      <c r="B17" s="59"/>
      <c r="C17" s="60"/>
      <c r="D17" s="60"/>
      <c r="E17" s="60"/>
      <c r="F17" s="45"/>
      <c r="G17" s="45"/>
      <c r="H17" s="50"/>
      <c r="I17" s="50"/>
      <c r="J17" s="50"/>
      <c r="K17" s="50"/>
      <c r="L17" s="50"/>
      <c r="M17" s="73">
        <f t="shared" si="0"/>
        <v>0</v>
      </c>
    </row>
    <row r="18" spans="1:117" x14ac:dyDescent="0.25">
      <c r="A18" s="4" t="s">
        <v>49</v>
      </c>
      <c r="B18" s="61"/>
      <c r="C18" s="62"/>
      <c r="D18" s="62"/>
      <c r="E18" s="62"/>
      <c r="F18" s="47"/>
      <c r="G18" s="47"/>
      <c r="H18" s="51"/>
      <c r="I18" s="51"/>
      <c r="J18" s="51"/>
      <c r="K18" s="51"/>
      <c r="L18" s="51"/>
      <c r="M18" s="73">
        <f t="shared" si="0"/>
        <v>0</v>
      </c>
    </row>
    <row r="19" spans="1:117" x14ac:dyDescent="0.25">
      <c r="A19" s="4" t="s">
        <v>45</v>
      </c>
      <c r="B19" s="61"/>
      <c r="C19" s="62"/>
      <c r="D19" s="62"/>
      <c r="E19" s="62"/>
      <c r="F19" s="47"/>
      <c r="G19" s="47"/>
      <c r="H19" s="51"/>
      <c r="I19" s="51"/>
      <c r="J19" s="51"/>
      <c r="K19" s="51"/>
      <c r="L19" s="51"/>
      <c r="M19" s="73">
        <f t="shared" si="0"/>
        <v>0</v>
      </c>
    </row>
    <row r="20" spans="1:117" x14ac:dyDescent="0.25">
      <c r="A20" s="40" t="s">
        <v>46</v>
      </c>
      <c r="B20" s="48">
        <f t="shared" ref="B20:L20" si="2">B6-SUM(B17:B19)</f>
        <v>0</v>
      </c>
      <c r="C20" s="48">
        <f t="shared" si="2"/>
        <v>0</v>
      </c>
      <c r="D20" s="48">
        <f t="shared" si="2"/>
        <v>0</v>
      </c>
      <c r="E20" s="48">
        <f t="shared" si="2"/>
        <v>0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 t="shared" si="2"/>
        <v>0</v>
      </c>
      <c r="K20" s="48">
        <f t="shared" si="2"/>
        <v>0</v>
      </c>
      <c r="L20" s="48">
        <f t="shared" si="2"/>
        <v>0</v>
      </c>
      <c r="M20" s="73">
        <f t="shared" si="0"/>
        <v>0</v>
      </c>
    </row>
    <row r="21" spans="1:117" s="2" customFormat="1" x14ac:dyDescent="0.25">
      <c r="A21" s="1" t="s">
        <v>50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7" x14ac:dyDescent="0.25">
      <c r="A22" s="3" t="s">
        <v>51</v>
      </c>
      <c r="B22" s="59"/>
      <c r="C22" s="60"/>
      <c r="D22" s="60"/>
      <c r="E22" s="60"/>
      <c r="F22" s="45"/>
      <c r="G22" s="45"/>
      <c r="H22" s="45"/>
      <c r="I22" s="45"/>
      <c r="J22" s="45"/>
      <c r="K22" s="45"/>
      <c r="L22" s="45"/>
      <c r="M22" s="73">
        <f t="shared" si="0"/>
        <v>0</v>
      </c>
    </row>
    <row r="23" spans="1:117" x14ac:dyDescent="0.25">
      <c r="A23" s="3" t="s">
        <v>52</v>
      </c>
      <c r="B23" s="61"/>
      <c r="C23" s="62"/>
      <c r="D23" s="62"/>
      <c r="E23" s="62"/>
      <c r="F23" s="47"/>
      <c r="G23" s="47"/>
      <c r="H23" s="47"/>
      <c r="I23" s="47"/>
      <c r="J23" s="47"/>
      <c r="K23" s="47"/>
      <c r="L23" s="47"/>
      <c r="M23" s="73">
        <f t="shared" si="0"/>
        <v>0</v>
      </c>
    </row>
    <row r="24" spans="1:117" x14ac:dyDescent="0.25">
      <c r="A24" s="3" t="s">
        <v>53</v>
      </c>
      <c r="B24" s="61"/>
      <c r="C24" s="62"/>
      <c r="D24" s="62"/>
      <c r="E24" s="62"/>
      <c r="F24" s="47"/>
      <c r="G24" s="47"/>
      <c r="H24" s="47"/>
      <c r="I24" s="47"/>
      <c r="J24" s="47"/>
      <c r="K24" s="47"/>
      <c r="L24" s="47"/>
      <c r="M24" s="73">
        <f t="shared" si="0"/>
        <v>0</v>
      </c>
    </row>
    <row r="25" spans="1:117" x14ac:dyDescent="0.25">
      <c r="A25" s="3" t="s">
        <v>54</v>
      </c>
      <c r="B25" s="61"/>
      <c r="C25" s="62"/>
      <c r="D25" s="62"/>
      <c r="E25" s="62"/>
      <c r="F25" s="47"/>
      <c r="G25" s="47"/>
      <c r="H25" s="47"/>
      <c r="I25" s="47"/>
      <c r="J25" s="47"/>
      <c r="K25" s="47"/>
      <c r="L25" s="47"/>
      <c r="M25" s="73">
        <f t="shared" si="0"/>
        <v>0</v>
      </c>
    </row>
    <row r="26" spans="1:117" x14ac:dyDescent="0.25">
      <c r="A26" s="3" t="s">
        <v>55</v>
      </c>
      <c r="B26" s="61"/>
      <c r="C26" s="62"/>
      <c r="D26" s="62"/>
      <c r="E26" s="62"/>
      <c r="F26" s="47"/>
      <c r="G26" s="47"/>
      <c r="H26" s="47"/>
      <c r="I26" s="47"/>
      <c r="J26" s="47"/>
      <c r="K26" s="47"/>
      <c r="L26" s="47"/>
      <c r="M26" s="73">
        <f t="shared" si="0"/>
        <v>0</v>
      </c>
    </row>
    <row r="27" spans="1:117" s="2" customFormat="1" x14ac:dyDescent="0.25">
      <c r="A27" s="1" t="s">
        <v>56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</row>
    <row r="28" spans="1:117" x14ac:dyDescent="0.25">
      <c r="A28" s="4" t="s">
        <v>57</v>
      </c>
      <c r="B28" s="59"/>
      <c r="C28" s="60"/>
      <c r="D28" s="60"/>
      <c r="E28" s="60"/>
      <c r="F28" s="45"/>
      <c r="G28" s="45"/>
      <c r="H28" s="50"/>
      <c r="I28" s="51"/>
      <c r="J28" s="51"/>
      <c r="K28" s="51"/>
      <c r="L28" s="51"/>
      <c r="M28" s="73">
        <f t="shared" si="0"/>
        <v>0</v>
      </c>
    </row>
    <row r="29" spans="1:117" x14ac:dyDescent="0.25">
      <c r="A29" s="4" t="s">
        <v>58</v>
      </c>
      <c r="B29" s="61"/>
      <c r="C29" s="62"/>
      <c r="D29" s="62"/>
      <c r="E29" s="62"/>
      <c r="F29" s="47"/>
      <c r="G29" s="47"/>
      <c r="H29" s="51"/>
      <c r="I29" s="50"/>
      <c r="J29" s="50"/>
      <c r="K29" s="50"/>
      <c r="L29" s="51"/>
      <c r="M29" s="73">
        <f t="shared" si="0"/>
        <v>0</v>
      </c>
    </row>
    <row r="30" spans="1:117" x14ac:dyDescent="0.25">
      <c r="A30" s="4" t="s">
        <v>59</v>
      </c>
      <c r="B30" s="61"/>
      <c r="C30" s="62"/>
      <c r="D30" s="62"/>
      <c r="E30" s="62"/>
      <c r="F30" s="47"/>
      <c r="G30" s="47"/>
      <c r="H30" s="51"/>
      <c r="I30" s="51"/>
      <c r="J30" s="51"/>
      <c r="K30" s="51"/>
      <c r="L30" s="51"/>
      <c r="M30" s="73">
        <f t="shared" si="0"/>
        <v>0</v>
      </c>
    </row>
    <row r="31" spans="1:117" x14ac:dyDescent="0.25">
      <c r="A31" s="4" t="s">
        <v>60</v>
      </c>
      <c r="B31" s="61"/>
      <c r="C31" s="62"/>
      <c r="D31" s="62"/>
      <c r="E31" s="62"/>
      <c r="F31" s="47"/>
      <c r="G31" s="47"/>
      <c r="H31" s="51"/>
      <c r="I31" s="51"/>
      <c r="J31" s="51"/>
      <c r="K31" s="51"/>
      <c r="L31" s="51"/>
      <c r="M31" s="73">
        <f t="shared" si="0"/>
        <v>0</v>
      </c>
    </row>
    <row r="32" spans="1:117" x14ac:dyDescent="0.25">
      <c r="A32" s="4" t="s">
        <v>61</v>
      </c>
      <c r="B32" s="61"/>
      <c r="C32" s="62"/>
      <c r="D32" s="62"/>
      <c r="E32" s="62"/>
      <c r="F32" s="47"/>
      <c r="G32" s="47"/>
      <c r="H32" s="51"/>
      <c r="I32" s="51"/>
      <c r="J32" s="51"/>
      <c r="K32" s="51"/>
      <c r="L32" s="51"/>
      <c r="M32" s="73">
        <f t="shared" si="0"/>
        <v>0</v>
      </c>
    </row>
    <row r="33" spans="1:117" x14ac:dyDescent="0.25">
      <c r="A33" s="4" t="s">
        <v>62</v>
      </c>
      <c r="B33" s="61"/>
      <c r="C33" s="62"/>
      <c r="D33" s="62"/>
      <c r="E33" s="62"/>
      <c r="F33" s="47"/>
      <c r="G33" s="47"/>
      <c r="H33" s="51"/>
      <c r="I33" s="51"/>
      <c r="J33" s="51"/>
      <c r="K33" s="51"/>
      <c r="L33" s="51"/>
      <c r="M33" s="73">
        <f t="shared" si="0"/>
        <v>0</v>
      </c>
    </row>
    <row r="34" spans="1:117" x14ac:dyDescent="0.25">
      <c r="A34" s="9" t="s">
        <v>63</v>
      </c>
      <c r="B34" s="61"/>
      <c r="C34" s="62"/>
      <c r="D34" s="62"/>
      <c r="E34" s="62"/>
      <c r="F34" s="47"/>
      <c r="G34" s="47"/>
      <c r="H34" s="51"/>
      <c r="I34" s="51"/>
      <c r="J34" s="51"/>
      <c r="K34" s="51"/>
      <c r="L34" s="51"/>
      <c r="M34" s="73">
        <f t="shared" si="0"/>
        <v>0</v>
      </c>
    </row>
    <row r="35" spans="1:117" x14ac:dyDescent="0.25">
      <c r="A35" s="4" t="s">
        <v>64</v>
      </c>
      <c r="B35" s="61"/>
      <c r="C35" s="62"/>
      <c r="D35" s="62"/>
      <c r="E35" s="62"/>
      <c r="F35" s="47"/>
      <c r="G35" s="47"/>
      <c r="H35" s="51"/>
      <c r="I35" s="51"/>
      <c r="J35" s="51"/>
      <c r="K35" s="51"/>
      <c r="L35" s="51"/>
      <c r="M35" s="73">
        <f>E35-SUM(F35:L35)</f>
        <v>0</v>
      </c>
    </row>
    <row r="36" spans="1:117" x14ac:dyDescent="0.25">
      <c r="A36" s="4" t="s">
        <v>45</v>
      </c>
      <c r="B36" s="61"/>
      <c r="C36" s="62"/>
      <c r="D36" s="62"/>
      <c r="E36" s="62"/>
      <c r="F36" s="47"/>
      <c r="G36" s="47"/>
      <c r="H36" s="51"/>
      <c r="I36" s="51"/>
      <c r="J36" s="51"/>
      <c r="K36" s="51"/>
      <c r="L36" s="51"/>
      <c r="M36" s="73">
        <f t="shared" si="0"/>
        <v>0</v>
      </c>
    </row>
    <row r="37" spans="1:117" x14ac:dyDescent="0.25">
      <c r="A37" s="40" t="s">
        <v>46</v>
      </c>
      <c r="B37" s="48">
        <f t="shared" ref="B37:L37" si="3">B6-SUM(B28:B36)</f>
        <v>0</v>
      </c>
      <c r="C37" s="48">
        <f t="shared" si="3"/>
        <v>0</v>
      </c>
      <c r="D37" s="48">
        <f t="shared" si="3"/>
        <v>0</v>
      </c>
      <c r="E37" s="48">
        <f t="shared" si="3"/>
        <v>0</v>
      </c>
      <c r="F37" s="48">
        <f t="shared" si="3"/>
        <v>0</v>
      </c>
      <c r="G37" s="48">
        <f t="shared" si="3"/>
        <v>0</v>
      </c>
      <c r="H37" s="48">
        <f t="shared" si="3"/>
        <v>0</v>
      </c>
      <c r="I37" s="48">
        <f t="shared" si="3"/>
        <v>0</v>
      </c>
      <c r="J37" s="48">
        <f t="shared" si="3"/>
        <v>0</v>
      </c>
      <c r="K37" s="48">
        <f t="shared" si="3"/>
        <v>0</v>
      </c>
      <c r="L37" s="48">
        <f t="shared" si="3"/>
        <v>0</v>
      </c>
      <c r="M37" s="73">
        <f t="shared" si="0"/>
        <v>0</v>
      </c>
    </row>
    <row r="38" spans="1:117" s="2" customFormat="1" x14ac:dyDescent="0.25">
      <c r="A38" s="1" t="s">
        <v>65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</row>
    <row r="39" spans="1:117" x14ac:dyDescent="0.25">
      <c r="A39" s="3" t="s">
        <v>66</v>
      </c>
      <c r="B39" s="59"/>
      <c r="C39" s="60"/>
      <c r="D39" s="60"/>
      <c r="E39" s="60"/>
      <c r="F39" s="45"/>
      <c r="G39" s="45"/>
      <c r="H39" s="45"/>
      <c r="I39" s="45"/>
      <c r="J39" s="45"/>
      <c r="K39" s="45"/>
      <c r="L39" s="45"/>
      <c r="M39" s="73">
        <f t="shared" si="0"/>
        <v>0</v>
      </c>
    </row>
    <row r="40" spans="1:117" x14ac:dyDescent="0.25">
      <c r="A40" s="3" t="s">
        <v>67</v>
      </c>
      <c r="B40" s="61"/>
      <c r="C40" s="62"/>
      <c r="D40" s="62"/>
      <c r="E40" s="62"/>
      <c r="F40" s="47"/>
      <c r="G40" s="47"/>
      <c r="H40" s="47"/>
      <c r="I40" s="47"/>
      <c r="J40" s="47"/>
      <c r="K40" s="47"/>
      <c r="L40" s="47"/>
      <c r="M40" s="73">
        <f t="shared" si="0"/>
        <v>0</v>
      </c>
    </row>
    <row r="41" spans="1:117" x14ac:dyDescent="0.25">
      <c r="A41" s="3" t="s">
        <v>68</v>
      </c>
      <c r="B41" s="61"/>
      <c r="C41" s="62"/>
      <c r="D41" s="62"/>
      <c r="E41" s="62"/>
      <c r="F41" s="47"/>
      <c r="G41" s="47"/>
      <c r="H41" s="47"/>
      <c r="I41" s="47"/>
      <c r="J41" s="47"/>
      <c r="K41" s="47"/>
      <c r="L41" s="47"/>
      <c r="M41" s="73">
        <f t="shared" si="0"/>
        <v>0</v>
      </c>
    </row>
    <row r="42" spans="1:117" x14ac:dyDescent="0.25">
      <c r="A42" s="40" t="s">
        <v>46</v>
      </c>
      <c r="B42" s="48">
        <f t="shared" ref="B42:L42" si="4">B6-SUM(B39:B41)</f>
        <v>0</v>
      </c>
      <c r="C42" s="48">
        <f t="shared" si="4"/>
        <v>0</v>
      </c>
      <c r="D42" s="48">
        <f t="shared" si="4"/>
        <v>0</v>
      </c>
      <c r="E42" s="48">
        <f t="shared" si="4"/>
        <v>0</v>
      </c>
      <c r="F42" s="48">
        <f t="shared" si="4"/>
        <v>0</v>
      </c>
      <c r="G42" s="48">
        <f t="shared" si="4"/>
        <v>0</v>
      </c>
      <c r="H42" s="48">
        <f t="shared" si="4"/>
        <v>0</v>
      </c>
      <c r="I42" s="48">
        <f t="shared" si="4"/>
        <v>0</v>
      </c>
      <c r="J42" s="48">
        <f t="shared" si="4"/>
        <v>0</v>
      </c>
      <c r="K42" s="48">
        <f t="shared" si="4"/>
        <v>0</v>
      </c>
      <c r="L42" s="48">
        <f t="shared" si="4"/>
        <v>0</v>
      </c>
      <c r="M42" s="73">
        <f t="shared" si="0"/>
        <v>0</v>
      </c>
    </row>
    <row r="43" spans="1:117" s="2" customFormat="1" x14ac:dyDescent="0.25">
      <c r="A43" s="1" t="s">
        <v>69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</row>
    <row r="44" spans="1:117" x14ac:dyDescent="0.25">
      <c r="A44" s="3" t="s">
        <v>66</v>
      </c>
      <c r="B44" s="59"/>
      <c r="C44" s="60"/>
      <c r="D44" s="60"/>
      <c r="E44" s="60"/>
      <c r="F44" s="45"/>
      <c r="G44" s="45"/>
      <c r="H44" s="50"/>
      <c r="I44" s="50"/>
      <c r="J44" s="50"/>
      <c r="K44" s="50"/>
      <c r="L44" s="50"/>
      <c r="M44" s="73">
        <f t="shared" si="0"/>
        <v>0</v>
      </c>
    </row>
    <row r="45" spans="1:117" x14ac:dyDescent="0.25">
      <c r="A45" s="3" t="s">
        <v>67</v>
      </c>
      <c r="B45" s="61"/>
      <c r="C45" s="62"/>
      <c r="D45" s="62"/>
      <c r="E45" s="62"/>
      <c r="F45" s="47"/>
      <c r="G45" s="47"/>
      <c r="H45" s="51"/>
      <c r="I45" s="51"/>
      <c r="J45" s="51"/>
      <c r="K45" s="51"/>
      <c r="L45" s="51"/>
      <c r="M45" s="73">
        <f t="shared" si="0"/>
        <v>0</v>
      </c>
    </row>
    <row r="46" spans="1:117" x14ac:dyDescent="0.25">
      <c r="A46" s="3" t="s">
        <v>70</v>
      </c>
      <c r="B46" s="61"/>
      <c r="C46" s="62"/>
      <c r="D46" s="62"/>
      <c r="E46" s="62"/>
      <c r="F46" s="47"/>
      <c r="G46" s="47"/>
      <c r="H46" s="51"/>
      <c r="I46" s="51"/>
      <c r="J46" s="51"/>
      <c r="K46" s="51"/>
      <c r="L46" s="51"/>
      <c r="M46" s="73">
        <f t="shared" si="0"/>
        <v>0</v>
      </c>
    </row>
    <row r="47" spans="1:117" x14ac:dyDescent="0.25">
      <c r="A47" s="3" t="s">
        <v>68</v>
      </c>
      <c r="B47" s="61"/>
      <c r="C47" s="62"/>
      <c r="D47" s="62"/>
      <c r="E47" s="62"/>
      <c r="F47" s="47"/>
      <c r="G47" s="47"/>
      <c r="H47" s="51"/>
      <c r="I47" s="51"/>
      <c r="J47" s="51"/>
      <c r="K47" s="51"/>
      <c r="L47" s="51"/>
      <c r="M47" s="73">
        <f t="shared" si="0"/>
        <v>0</v>
      </c>
    </row>
    <row r="48" spans="1:117" x14ac:dyDescent="0.25">
      <c r="A48" s="40" t="s">
        <v>46</v>
      </c>
      <c r="B48" s="48">
        <f t="shared" ref="B48:L48" si="5">B6-SUM(B44:B47)</f>
        <v>0</v>
      </c>
      <c r="C48" s="48">
        <f t="shared" si="5"/>
        <v>0</v>
      </c>
      <c r="D48" s="48">
        <f t="shared" si="5"/>
        <v>0</v>
      </c>
      <c r="E48" s="48">
        <f t="shared" si="5"/>
        <v>0</v>
      </c>
      <c r="F48" s="48">
        <f t="shared" si="5"/>
        <v>0</v>
      </c>
      <c r="G48" s="48">
        <f t="shared" si="5"/>
        <v>0</v>
      </c>
      <c r="H48" s="48">
        <f t="shared" si="5"/>
        <v>0</v>
      </c>
      <c r="I48" s="48">
        <f t="shared" si="5"/>
        <v>0</v>
      </c>
      <c r="J48" s="48">
        <f t="shared" si="5"/>
        <v>0</v>
      </c>
      <c r="K48" s="48">
        <f t="shared" si="5"/>
        <v>0</v>
      </c>
      <c r="L48" s="48">
        <f t="shared" si="5"/>
        <v>0</v>
      </c>
      <c r="M48" s="73">
        <f t="shared" si="0"/>
        <v>0</v>
      </c>
    </row>
    <row r="49" spans="1:117" s="2" customFormat="1" x14ac:dyDescent="0.25">
      <c r="A49" s="1" t="s">
        <v>71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</row>
    <row r="50" spans="1:117" x14ac:dyDescent="0.25">
      <c r="A50" s="4" t="s">
        <v>72</v>
      </c>
      <c r="B50" s="59"/>
      <c r="C50" s="52"/>
      <c r="D50" s="52"/>
      <c r="E50" s="60"/>
      <c r="F50" s="45"/>
      <c r="G50" s="45"/>
      <c r="H50" s="50"/>
      <c r="I50" s="50"/>
      <c r="J50" s="50"/>
      <c r="K50" s="50"/>
      <c r="L50" s="50"/>
      <c r="M50" s="73">
        <f t="shared" si="0"/>
        <v>0</v>
      </c>
    </row>
    <row r="51" spans="1:117" x14ac:dyDescent="0.25">
      <c r="A51" s="4" t="s">
        <v>73</v>
      </c>
      <c r="B51" s="61"/>
      <c r="C51" s="53"/>
      <c r="D51" s="53"/>
      <c r="E51" s="62"/>
      <c r="F51" s="47"/>
      <c r="G51" s="47"/>
      <c r="H51" s="51"/>
      <c r="I51" s="51"/>
      <c r="J51" s="51"/>
      <c r="K51" s="51"/>
      <c r="L51" s="51"/>
      <c r="M51" s="73">
        <f t="shared" si="0"/>
        <v>0</v>
      </c>
    </row>
    <row r="52" spans="1:117" x14ac:dyDescent="0.25">
      <c r="A52" s="4" t="s">
        <v>74</v>
      </c>
      <c r="B52" s="61"/>
      <c r="C52" s="53"/>
      <c r="D52" s="53"/>
      <c r="E52" s="62"/>
      <c r="F52" s="47"/>
      <c r="G52" s="47"/>
      <c r="H52" s="51"/>
      <c r="I52" s="51"/>
      <c r="J52" s="51"/>
      <c r="K52" s="51"/>
      <c r="L52" s="51"/>
      <c r="M52" s="73">
        <f t="shared" si="0"/>
        <v>0</v>
      </c>
    </row>
    <row r="53" spans="1:117" x14ac:dyDescent="0.25">
      <c r="A53" s="4" t="s">
        <v>75</v>
      </c>
      <c r="B53" s="61"/>
      <c r="C53" s="53"/>
      <c r="D53" s="53"/>
      <c r="E53" s="62"/>
      <c r="F53" s="47"/>
      <c r="G53" s="47"/>
      <c r="H53" s="51"/>
      <c r="I53" s="51"/>
      <c r="J53" s="51"/>
      <c r="K53" s="51"/>
      <c r="L53" s="51"/>
      <c r="M53" s="73">
        <f t="shared" si="0"/>
        <v>0</v>
      </c>
    </row>
    <row r="54" spans="1:117" x14ac:dyDescent="0.25">
      <c r="A54" s="4" t="s">
        <v>44</v>
      </c>
      <c r="B54" s="61"/>
      <c r="C54" s="53"/>
      <c r="D54" s="53"/>
      <c r="E54" s="62"/>
      <c r="F54" s="47"/>
      <c r="G54" s="47"/>
      <c r="H54" s="51"/>
      <c r="I54" s="51"/>
      <c r="J54" s="51"/>
      <c r="K54" s="51"/>
      <c r="L54" s="51"/>
      <c r="M54" s="73">
        <f t="shared" si="0"/>
        <v>0</v>
      </c>
    </row>
    <row r="55" spans="1:117" x14ac:dyDescent="0.25">
      <c r="A55" s="4" t="s">
        <v>45</v>
      </c>
      <c r="B55" s="61"/>
      <c r="C55" s="53"/>
      <c r="D55" s="53"/>
      <c r="E55" s="62"/>
      <c r="F55" s="47"/>
      <c r="G55" s="47"/>
      <c r="H55" s="51"/>
      <c r="I55" s="51"/>
      <c r="J55" s="51"/>
      <c r="K55" s="51"/>
      <c r="L55" s="51"/>
      <c r="M55" s="73">
        <f t="shared" si="0"/>
        <v>0</v>
      </c>
    </row>
    <row r="56" spans="1:117" x14ac:dyDescent="0.25">
      <c r="A56" s="40" t="s">
        <v>46</v>
      </c>
      <c r="B56" s="48">
        <f>B6-SUM(B50:B55)</f>
        <v>0</v>
      </c>
      <c r="C56" s="48"/>
      <c r="D56" s="48">
        <f t="shared" ref="D56:L56" si="6">D6-SUM(D50:D55)</f>
        <v>0</v>
      </c>
      <c r="E56" s="48">
        <f t="shared" si="6"/>
        <v>0</v>
      </c>
      <c r="F56" s="48">
        <f t="shared" si="6"/>
        <v>0</v>
      </c>
      <c r="G56" s="48">
        <f t="shared" si="6"/>
        <v>0</v>
      </c>
      <c r="H56" s="48">
        <f t="shared" si="6"/>
        <v>0</v>
      </c>
      <c r="I56" s="48">
        <f t="shared" si="6"/>
        <v>0</v>
      </c>
      <c r="J56" s="48">
        <f t="shared" si="6"/>
        <v>0</v>
      </c>
      <c r="K56" s="48">
        <f t="shared" si="6"/>
        <v>0</v>
      </c>
      <c r="L56" s="48">
        <f t="shared" si="6"/>
        <v>0</v>
      </c>
      <c r="M56" s="73">
        <f t="shared" si="0"/>
        <v>0</v>
      </c>
    </row>
    <row r="57" spans="1:117" s="2" customFormat="1" x14ac:dyDescent="0.25">
      <c r="A57" s="1" t="s">
        <v>76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</row>
    <row r="58" spans="1:117" x14ac:dyDescent="0.25">
      <c r="A58" s="5" t="s">
        <v>77</v>
      </c>
      <c r="B58" s="26"/>
      <c r="C58" s="52"/>
      <c r="D58" s="52"/>
      <c r="E58" s="45"/>
      <c r="F58" s="45"/>
      <c r="G58" s="45"/>
      <c r="H58" s="45"/>
      <c r="I58" s="45"/>
      <c r="J58" s="45"/>
      <c r="K58" s="45"/>
      <c r="L58" s="45"/>
      <c r="M58" s="73">
        <f t="shared" si="0"/>
        <v>0</v>
      </c>
    </row>
    <row r="59" spans="1:117" x14ac:dyDescent="0.25">
      <c r="A59" s="5" t="s">
        <v>78</v>
      </c>
      <c r="B59" s="46"/>
      <c r="C59" s="53"/>
      <c r="D59" s="53"/>
      <c r="E59" s="47"/>
      <c r="F59" s="47"/>
      <c r="G59" s="47"/>
      <c r="H59" s="47"/>
      <c r="I59" s="47"/>
      <c r="J59" s="47"/>
      <c r="K59" s="47"/>
      <c r="L59" s="47"/>
      <c r="M59" s="73">
        <f t="shared" si="0"/>
        <v>0</v>
      </c>
    </row>
    <row r="60" spans="1:117" x14ac:dyDescent="0.25">
      <c r="A60" s="5" t="s">
        <v>45</v>
      </c>
      <c r="B60" s="46"/>
      <c r="C60" s="53"/>
      <c r="D60" s="53"/>
      <c r="E60" s="47"/>
      <c r="F60" s="47"/>
      <c r="G60" s="47"/>
      <c r="H60" s="47"/>
      <c r="I60" s="47"/>
      <c r="J60" s="47"/>
      <c r="K60" s="47"/>
      <c r="L60" s="47"/>
      <c r="M60" s="73">
        <f t="shared" si="0"/>
        <v>0</v>
      </c>
    </row>
    <row r="61" spans="1:117" x14ac:dyDescent="0.25">
      <c r="A61" s="40" t="s">
        <v>46</v>
      </c>
      <c r="B61" s="48">
        <f>B6-SUM(B58:B60)</f>
        <v>0</v>
      </c>
      <c r="C61" s="48"/>
      <c r="D61" s="48">
        <f t="shared" ref="D61:L61" si="7">D6-SUM(D58:D60)</f>
        <v>0</v>
      </c>
      <c r="E61" s="48">
        <f t="shared" si="7"/>
        <v>0</v>
      </c>
      <c r="F61" s="48">
        <f t="shared" si="7"/>
        <v>0</v>
      </c>
      <c r="G61" s="48">
        <f t="shared" si="7"/>
        <v>0</v>
      </c>
      <c r="H61" s="48">
        <f t="shared" si="7"/>
        <v>0</v>
      </c>
      <c r="I61" s="48">
        <f t="shared" si="7"/>
        <v>0</v>
      </c>
      <c r="J61" s="48">
        <f t="shared" si="7"/>
        <v>0</v>
      </c>
      <c r="K61" s="48">
        <f t="shared" si="7"/>
        <v>0</v>
      </c>
      <c r="L61" s="48">
        <f t="shared" si="7"/>
        <v>0</v>
      </c>
      <c r="M61" s="73">
        <f>E61-SUM(F61:L61)</f>
        <v>0</v>
      </c>
    </row>
    <row r="62" spans="1:117" s="2" customFormat="1" x14ac:dyDescent="0.25">
      <c r="A62" s="1" t="s">
        <v>79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1:117" x14ac:dyDescent="0.25">
      <c r="A63" s="5" t="s">
        <v>80</v>
      </c>
      <c r="B63" s="26"/>
      <c r="C63" s="52"/>
      <c r="D63" s="52"/>
      <c r="E63" s="45"/>
      <c r="F63" s="45"/>
      <c r="G63" s="45"/>
      <c r="H63" s="45"/>
      <c r="I63" s="45"/>
      <c r="J63" s="45"/>
      <c r="K63" s="45"/>
      <c r="L63" s="45"/>
      <c r="M63" s="73">
        <f t="shared" si="0"/>
        <v>0</v>
      </c>
    </row>
    <row r="64" spans="1:117" x14ac:dyDescent="0.25">
      <c r="A64" s="5" t="s">
        <v>81</v>
      </c>
      <c r="B64" s="46"/>
      <c r="C64" s="53"/>
      <c r="D64" s="53"/>
      <c r="E64" s="47"/>
      <c r="F64" s="47"/>
      <c r="G64" s="47"/>
      <c r="H64" s="47"/>
      <c r="I64" s="47"/>
      <c r="J64" s="47"/>
      <c r="K64" s="47"/>
      <c r="L64" s="47"/>
      <c r="M64" s="73">
        <f t="shared" si="0"/>
        <v>0</v>
      </c>
    </row>
    <row r="65" spans="1:117" x14ac:dyDescent="0.25">
      <c r="A65" s="5" t="s">
        <v>82</v>
      </c>
      <c r="B65" s="46"/>
      <c r="C65" s="53"/>
      <c r="D65" s="53"/>
      <c r="E65" s="47"/>
      <c r="F65" s="47"/>
      <c r="G65" s="47"/>
      <c r="H65" s="47"/>
      <c r="I65" s="47"/>
      <c r="J65" s="47"/>
      <c r="K65" s="47"/>
      <c r="L65" s="47"/>
      <c r="M65" s="73">
        <f t="shared" si="0"/>
        <v>0</v>
      </c>
    </row>
    <row r="66" spans="1:117" x14ac:dyDescent="0.25">
      <c r="A66" s="5" t="s">
        <v>83</v>
      </c>
      <c r="B66" s="46"/>
      <c r="C66" s="53"/>
      <c r="D66" s="53"/>
      <c r="E66" s="47"/>
      <c r="F66" s="47"/>
      <c r="G66" s="47"/>
      <c r="H66" s="47"/>
      <c r="I66" s="47"/>
      <c r="J66" s="47"/>
      <c r="K66" s="47"/>
      <c r="L66" s="47"/>
      <c r="M66" s="73">
        <f t="shared" si="0"/>
        <v>0</v>
      </c>
    </row>
    <row r="67" spans="1:117" x14ac:dyDescent="0.25">
      <c r="A67" s="5" t="s">
        <v>45</v>
      </c>
      <c r="B67" s="46"/>
      <c r="C67" s="53"/>
      <c r="D67" s="53"/>
      <c r="E67" s="47"/>
      <c r="F67" s="47"/>
      <c r="G67" s="47"/>
      <c r="H67" s="47"/>
      <c r="I67" s="47"/>
      <c r="J67" s="47"/>
      <c r="K67" s="47"/>
      <c r="L67" s="47"/>
      <c r="M67" s="73">
        <f t="shared" si="0"/>
        <v>0</v>
      </c>
    </row>
    <row r="68" spans="1:117" x14ac:dyDescent="0.25">
      <c r="A68" s="40" t="s">
        <v>46</v>
      </c>
      <c r="B68" s="48">
        <f>B6-SUM(B63:B67)</f>
        <v>0</v>
      </c>
      <c r="C68" s="48"/>
      <c r="D68" s="48">
        <f t="shared" ref="D68:L68" si="8">D6-SUM(D63:D67)</f>
        <v>0</v>
      </c>
      <c r="E68" s="48">
        <f t="shared" si="8"/>
        <v>0</v>
      </c>
      <c r="F68" s="48">
        <f t="shared" si="8"/>
        <v>0</v>
      </c>
      <c r="G68" s="48">
        <f t="shared" si="8"/>
        <v>0</v>
      </c>
      <c r="H68" s="48">
        <f t="shared" si="8"/>
        <v>0</v>
      </c>
      <c r="I68" s="48">
        <f t="shared" si="8"/>
        <v>0</v>
      </c>
      <c r="J68" s="48">
        <f t="shared" si="8"/>
        <v>0</v>
      </c>
      <c r="K68" s="48">
        <f t="shared" si="8"/>
        <v>0</v>
      </c>
      <c r="L68" s="48">
        <f t="shared" si="8"/>
        <v>0</v>
      </c>
      <c r="M68" s="73">
        <f t="shared" si="0"/>
        <v>0</v>
      </c>
    </row>
    <row r="69" spans="1:117" s="2" customFormat="1" x14ac:dyDescent="0.25">
      <c r="A69" s="1" t="s">
        <v>84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1:117" x14ac:dyDescent="0.25">
      <c r="A70" s="5" t="s">
        <v>85</v>
      </c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73">
        <f t="shared" si="0"/>
        <v>0</v>
      </c>
    </row>
    <row r="71" spans="1:117" x14ac:dyDescent="0.25">
      <c r="A71" s="5" t="s">
        <v>86</v>
      </c>
      <c r="B71" s="54"/>
      <c r="C71" s="47"/>
      <c r="D71" s="47"/>
      <c r="E71" s="47"/>
      <c r="F71" s="45"/>
      <c r="G71" s="45"/>
      <c r="H71" s="47"/>
      <c r="I71" s="47"/>
      <c r="J71" s="45"/>
      <c r="K71" s="45"/>
      <c r="L71" s="47"/>
      <c r="M71" s="73">
        <f t="shared" si="0"/>
        <v>0</v>
      </c>
    </row>
    <row r="72" spans="1:117" x14ac:dyDescent="0.25">
      <c r="A72" t="s">
        <v>87</v>
      </c>
      <c r="B72" s="54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73">
        <f t="shared" ref="M72:M82" si="9">E72-SUM(F72:L72)</f>
        <v>0</v>
      </c>
    </row>
    <row r="73" spans="1:117" x14ac:dyDescent="0.25">
      <c r="A73" t="s">
        <v>88</v>
      </c>
      <c r="B73" s="54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73">
        <f t="shared" si="9"/>
        <v>0</v>
      </c>
    </row>
    <row r="74" spans="1:117" x14ac:dyDescent="0.25">
      <c r="A74" t="s">
        <v>45</v>
      </c>
      <c r="B74" s="54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73">
        <f t="shared" si="9"/>
        <v>0</v>
      </c>
    </row>
    <row r="75" spans="1:117" x14ac:dyDescent="0.25">
      <c r="A75" s="40" t="s">
        <v>46</v>
      </c>
      <c r="B75" s="49"/>
      <c r="C75" s="49">
        <f t="shared" ref="C75:L75" si="10">C6-SUM(C70:C74)</f>
        <v>0</v>
      </c>
      <c r="D75" s="49">
        <f t="shared" si="10"/>
        <v>0</v>
      </c>
      <c r="E75" s="49">
        <f t="shared" si="10"/>
        <v>0</v>
      </c>
      <c r="F75" s="49">
        <f t="shared" si="10"/>
        <v>0</v>
      </c>
      <c r="G75" s="49">
        <f t="shared" si="10"/>
        <v>0</v>
      </c>
      <c r="H75" s="49">
        <f t="shared" si="10"/>
        <v>0</v>
      </c>
      <c r="I75" s="49">
        <f t="shared" si="10"/>
        <v>0</v>
      </c>
      <c r="J75" s="49">
        <f t="shared" si="10"/>
        <v>0</v>
      </c>
      <c r="K75" s="49">
        <f t="shared" si="10"/>
        <v>0</v>
      </c>
      <c r="L75" s="49">
        <f t="shared" si="10"/>
        <v>0</v>
      </c>
      <c r="M75" s="73">
        <f t="shared" si="9"/>
        <v>0</v>
      </c>
    </row>
    <row r="76" spans="1:117" s="2" customFormat="1" x14ac:dyDescent="0.25">
      <c r="A76" s="1" t="s">
        <v>89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1:117" x14ac:dyDescent="0.25">
      <c r="A77" s="5" t="s">
        <v>85</v>
      </c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73">
        <f t="shared" si="9"/>
        <v>0</v>
      </c>
    </row>
    <row r="78" spans="1:117" x14ac:dyDescent="0.25">
      <c r="A78" s="5" t="s">
        <v>86</v>
      </c>
      <c r="B78" s="54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73">
        <f t="shared" si="9"/>
        <v>0</v>
      </c>
    </row>
    <row r="79" spans="1:117" x14ac:dyDescent="0.25">
      <c r="A79" t="s">
        <v>87</v>
      </c>
      <c r="B79" s="54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73">
        <f t="shared" si="9"/>
        <v>0</v>
      </c>
    </row>
    <row r="80" spans="1:117" x14ac:dyDescent="0.25">
      <c r="A80" t="s">
        <v>88</v>
      </c>
      <c r="B80" s="54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73">
        <f t="shared" si="9"/>
        <v>0</v>
      </c>
    </row>
    <row r="81" spans="1:13" x14ac:dyDescent="0.25">
      <c r="A81" t="s">
        <v>45</v>
      </c>
      <c r="B81" s="54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73">
        <f t="shared" si="9"/>
        <v>0</v>
      </c>
    </row>
    <row r="82" spans="1:13" x14ac:dyDescent="0.25">
      <c r="A82" s="40" t="s">
        <v>46</v>
      </c>
      <c r="B82" s="49"/>
      <c r="C82" s="49">
        <f t="shared" ref="C82:L82" si="11">C6-SUM(C77:C81)</f>
        <v>0</v>
      </c>
      <c r="D82" s="49">
        <f t="shared" si="11"/>
        <v>0</v>
      </c>
      <c r="E82" s="49">
        <f t="shared" si="11"/>
        <v>0</v>
      </c>
      <c r="F82" s="49">
        <f t="shared" si="11"/>
        <v>0</v>
      </c>
      <c r="G82" s="49">
        <f t="shared" si="11"/>
        <v>0</v>
      </c>
      <c r="H82" s="49">
        <f t="shared" si="11"/>
        <v>0</v>
      </c>
      <c r="I82" s="49">
        <f t="shared" si="11"/>
        <v>0</v>
      </c>
      <c r="J82" s="49">
        <f t="shared" si="11"/>
        <v>0</v>
      </c>
      <c r="K82" s="49">
        <f t="shared" si="11"/>
        <v>0</v>
      </c>
      <c r="L82" s="49">
        <f t="shared" si="11"/>
        <v>0</v>
      </c>
      <c r="M82" s="73">
        <f t="shared" si="9"/>
        <v>0</v>
      </c>
    </row>
  </sheetData>
  <conditionalFormatting sqref="B15:M15">
    <cfRule type="cellIs" dxfId="21" priority="19" operator="notEqual">
      <formula>0</formula>
    </cfRule>
  </conditionalFormatting>
  <conditionalFormatting sqref="B20:M20">
    <cfRule type="cellIs" dxfId="20" priority="17" operator="notEqual">
      <formula>0</formula>
    </cfRule>
  </conditionalFormatting>
  <conditionalFormatting sqref="B37:M37">
    <cfRule type="cellIs" dxfId="19" priority="15" operator="notEqual">
      <formula>0</formula>
    </cfRule>
  </conditionalFormatting>
  <conditionalFormatting sqref="B42:M42">
    <cfRule type="cellIs" dxfId="18" priority="13" operator="notEqual">
      <formula>0</formula>
    </cfRule>
  </conditionalFormatting>
  <conditionalFormatting sqref="B48:M48">
    <cfRule type="cellIs" dxfId="17" priority="11" operator="notEqual">
      <formula>0</formula>
    </cfRule>
  </conditionalFormatting>
  <conditionalFormatting sqref="B56:M56">
    <cfRule type="cellIs" dxfId="16" priority="9" operator="notEqual">
      <formula>0</formula>
    </cfRule>
  </conditionalFormatting>
  <conditionalFormatting sqref="B61:M61">
    <cfRule type="cellIs" dxfId="15" priority="7" operator="notEqual">
      <formula>0</formula>
    </cfRule>
  </conditionalFormatting>
  <conditionalFormatting sqref="B68:M68">
    <cfRule type="cellIs" dxfId="14" priority="5" operator="notEqual">
      <formula>0</formula>
    </cfRule>
  </conditionalFormatting>
  <conditionalFormatting sqref="B75:M75">
    <cfRule type="cellIs" dxfId="13" priority="3" operator="notEqual">
      <formula>0</formula>
    </cfRule>
  </conditionalFormatting>
  <conditionalFormatting sqref="B82:M82">
    <cfRule type="cellIs" dxfId="12" priority="1" operator="notEqual">
      <formula>0</formula>
    </cfRule>
  </conditionalFormatting>
  <conditionalFormatting sqref="M6:M82">
    <cfRule type="cellIs" dxfId="11" priority="2" operator="notEqual">
      <formula>0</formula>
    </cfRule>
  </conditionalFormatting>
  <dataValidations count="1">
    <dataValidation type="list" allowBlank="1" showInputMessage="1" showErrorMessage="1" sqref="D3" xr:uid="{A6632487-8BB9-4383-8C7B-4010BC03B425}">
      <formula1>"Deaths, Not in Jurisdiction, Both Deaths &amp; Not in Jurisdicition"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8CEA-06BF-4F6D-B76A-76ED86999A62}">
  <sheetPr>
    <tabColor theme="9" tint="0.59999389629810485"/>
  </sheetPr>
  <dimension ref="A5:G48"/>
  <sheetViews>
    <sheetView zoomScale="90" zoomScaleNormal="90" workbookViewId="0">
      <selection activeCell="B1" sqref="B1"/>
    </sheetView>
  </sheetViews>
  <sheetFormatPr defaultColWidth="8.85546875" defaultRowHeight="15" x14ac:dyDescent="0.25"/>
  <cols>
    <col min="1" max="1" width="2.85546875" bestFit="1" customWidth="1"/>
    <col min="2" max="2" width="28.85546875" style="20" bestFit="1" customWidth="1"/>
    <col min="3" max="3" width="10.85546875" style="19" customWidth="1"/>
    <col min="4" max="4" width="31.85546875" style="19" bestFit="1" customWidth="1"/>
    <col min="5" max="5" width="8.85546875" customWidth="1"/>
    <col min="6" max="6" width="27" bestFit="1" customWidth="1"/>
  </cols>
  <sheetData>
    <row r="5" spans="1:7" ht="15.75" x14ac:dyDescent="0.25">
      <c r="A5" s="19">
        <v>1</v>
      </c>
      <c r="B5" s="20" t="s">
        <v>90</v>
      </c>
      <c r="C5" s="24" t="s">
        <v>91</v>
      </c>
    </row>
    <row r="6" spans="1:7" ht="15.75" x14ac:dyDescent="0.25">
      <c r="A6" s="19" t="s">
        <v>92</v>
      </c>
      <c r="B6" s="20" t="s">
        <v>93</v>
      </c>
      <c r="C6" s="24" t="s">
        <v>94</v>
      </c>
    </row>
    <row r="7" spans="1:7" ht="15.75" x14ac:dyDescent="0.25">
      <c r="A7" s="19" t="s">
        <v>95</v>
      </c>
      <c r="B7" s="20" t="s">
        <v>96</v>
      </c>
      <c r="C7" s="24" t="s">
        <v>97</v>
      </c>
    </row>
    <row r="8" spans="1:7" ht="15.75" x14ac:dyDescent="0.25">
      <c r="A8" s="19" t="s">
        <v>98</v>
      </c>
      <c r="B8" s="20" t="s">
        <v>99</v>
      </c>
      <c r="C8" s="24" t="s">
        <v>100</v>
      </c>
    </row>
    <row r="9" spans="1:7" ht="15.75" x14ac:dyDescent="0.25">
      <c r="A9" s="19" t="s">
        <v>101</v>
      </c>
      <c r="B9" s="20" t="s">
        <v>102</v>
      </c>
      <c r="C9" s="24" t="s">
        <v>103</v>
      </c>
    </row>
    <row r="10" spans="1:7" ht="15.75" x14ac:dyDescent="0.25">
      <c r="A10" s="19" t="s">
        <v>104</v>
      </c>
      <c r="B10" s="20" t="s">
        <v>105</v>
      </c>
      <c r="C10" s="24" t="s">
        <v>106</v>
      </c>
    </row>
    <row r="11" spans="1:7" ht="15.75" x14ac:dyDescent="0.25">
      <c r="A11" s="19" t="s">
        <v>107</v>
      </c>
      <c r="B11" s="20" t="s">
        <v>108</v>
      </c>
      <c r="C11" s="24" t="s">
        <v>109</v>
      </c>
    </row>
    <row r="12" spans="1:7" ht="15.75" x14ac:dyDescent="0.25">
      <c r="A12" s="19">
        <v>5</v>
      </c>
      <c r="B12" s="20" t="s">
        <v>110</v>
      </c>
      <c r="C12" s="24" t="s">
        <v>111</v>
      </c>
    </row>
    <row r="15" spans="1:7" x14ac:dyDescent="0.25">
      <c r="A15" s="19">
        <v>1</v>
      </c>
      <c r="B15" s="20" t="s">
        <v>90</v>
      </c>
      <c r="C15" s="19">
        <f>SUM('Data Collection-all patients'!H6:L6)</f>
        <v>0</v>
      </c>
      <c r="F15" s="22"/>
      <c r="G15" s="22"/>
    </row>
    <row r="16" spans="1:7" x14ac:dyDescent="0.25">
      <c r="A16" s="19">
        <v>2</v>
      </c>
      <c r="B16" s="20" t="s">
        <v>112</v>
      </c>
      <c r="C16" s="19">
        <f>SUM('Data Collection-all patients'!I6:L6)</f>
        <v>0</v>
      </c>
      <c r="D16" s="19">
        <f>SUM('Data Collection-all patients'!H6)</f>
        <v>0</v>
      </c>
      <c r="F16" s="22" t="e">
        <f>CONCATENATE("(",ROUND(C16/$C$15,3)*100,"%)")</f>
        <v>#DIV/0!</v>
      </c>
      <c r="G16" s="22"/>
    </row>
    <row r="17" spans="1:7" x14ac:dyDescent="0.25">
      <c r="A17" s="19">
        <v>3</v>
      </c>
      <c r="B17" s="20" t="s">
        <v>113</v>
      </c>
      <c r="C17" s="19">
        <f>SUM('Data Collection-all patients'!J6)+SUM('Data Collection-all patients'!K6)+SUM('Data Collection-all patients'!L6)</f>
        <v>0</v>
      </c>
      <c r="D17" s="19">
        <f>SUM('Data Collection-all patients'!I6)</f>
        <v>0</v>
      </c>
      <c r="F17" s="22" t="e">
        <f>CONCATENATE("(",ROUND(C17/$C$16,3)*100,"%)")</f>
        <v>#DIV/0!</v>
      </c>
      <c r="G17" s="22"/>
    </row>
    <row r="18" spans="1:7" x14ac:dyDescent="0.25">
      <c r="A18" s="19">
        <v>4</v>
      </c>
      <c r="B18" s="20" t="s">
        <v>114</v>
      </c>
      <c r="C18" s="19">
        <f>SUM('Data Collection-all patients'!K6)+SUM('Data Collection-all patients'!L6)</f>
        <v>0</v>
      </c>
      <c r="D18" s="19">
        <f>SUM('Data Collection-all patients'!J6)</f>
        <v>0</v>
      </c>
      <c r="F18" s="22" t="e">
        <f>CONCATENATE("(",ROUND(C18/$C$17,3)*100,"%)")</f>
        <v>#DIV/0!</v>
      </c>
      <c r="G18" s="22"/>
    </row>
    <row r="19" spans="1:7" x14ac:dyDescent="0.25">
      <c r="A19" s="19">
        <v>5</v>
      </c>
      <c r="B19" s="20" t="s">
        <v>110</v>
      </c>
      <c r="C19" s="19">
        <f>SUM('Data Collection-all patients'!L6)</f>
        <v>0</v>
      </c>
      <c r="F19" s="22" t="e">
        <f>CONCATENATE("(",ROUND(C19/$C$18,3)*100,"%)")</f>
        <v>#DIV/0!</v>
      </c>
      <c r="G19" s="22"/>
    </row>
    <row r="25" spans="1:7" x14ac:dyDescent="0.25">
      <c r="B25" s="20" t="s">
        <v>115</v>
      </c>
      <c r="C25"/>
    </row>
    <row r="27" spans="1:7" x14ac:dyDescent="0.25">
      <c r="B27" s="21" t="s">
        <v>116</v>
      </c>
      <c r="C27" s="19">
        <f>SUM('Data Collection-all patients'!F6:L6)</f>
        <v>0</v>
      </c>
      <c r="G27" s="22"/>
    </row>
    <row r="28" spans="1:7" x14ac:dyDescent="0.25">
      <c r="B28" s="20" t="s">
        <v>117</v>
      </c>
      <c r="C28" s="19">
        <f>SUM('Data Collection-all patients'!H6:L6)</f>
        <v>0</v>
      </c>
      <c r="D28" s="19">
        <f>SUM('Data Collection-all patients'!F6:G6)</f>
        <v>0</v>
      </c>
      <c r="F28" s="21"/>
      <c r="G28" s="19"/>
    </row>
    <row r="29" spans="1:7" x14ac:dyDescent="0.25">
      <c r="B29" s="21" t="s">
        <v>118</v>
      </c>
      <c r="C29" s="19">
        <f>('Data Collection-all patients'!H6)+('Data Collection-all patients'!J6)+('Data Collection-all patients'!K6)+('Data Collection-all patients'!L6)</f>
        <v>0</v>
      </c>
      <c r="D29" s="19">
        <f>'Data Collection-all patients'!I6</f>
        <v>0</v>
      </c>
      <c r="F29" s="23">
        <f>(100%)</f>
        <v>1</v>
      </c>
      <c r="G29" s="19"/>
    </row>
    <row r="30" spans="1:7" x14ac:dyDescent="0.25">
      <c r="B30" s="20" t="s">
        <v>119</v>
      </c>
      <c r="C30" s="19">
        <f>SUM('Data Collection-all patients'!J6:L6)</f>
        <v>0</v>
      </c>
      <c r="D30" s="19">
        <f>'Data Collection-all patients'!H6</f>
        <v>0</v>
      </c>
      <c r="F30" s="23" t="e">
        <f>C30/C29</f>
        <v>#DIV/0!</v>
      </c>
      <c r="G30" s="19"/>
    </row>
    <row r="31" spans="1:7" x14ac:dyDescent="0.25">
      <c r="B31" s="20" t="s">
        <v>120</v>
      </c>
      <c r="C31" s="19">
        <f>SUM('Data Collection-all patients'!K6)</f>
        <v>0</v>
      </c>
      <c r="D31" s="19">
        <f>'Data Collection-all patients'!J6</f>
        <v>0</v>
      </c>
      <c r="E31" s="19">
        <f>'Data Collection-all patients'!L6</f>
        <v>0</v>
      </c>
      <c r="F31" s="23" t="e">
        <f>C31/C30</f>
        <v>#DIV/0!</v>
      </c>
      <c r="G31" s="20"/>
    </row>
    <row r="32" spans="1:7" x14ac:dyDescent="0.25">
      <c r="E32" s="23"/>
    </row>
    <row r="48" spans="7:7" x14ac:dyDescent="0.25">
      <c r="G48" t="s">
        <v>21</v>
      </c>
    </row>
  </sheetData>
  <pageMargins left="0.7" right="0.7" top="0.75" bottom="0.75" header="0.3" footer="0.3"/>
  <pageSetup orientation="portrait" r:id="rId1"/>
  <ignoredErrors>
    <ignoredError sqref="C16 C27 D2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6B5EE-0813-424E-868C-40652B25CD68}">
  <dimension ref="A1:M82"/>
  <sheetViews>
    <sheetView zoomScale="120" zoomScaleNormal="120" workbookViewId="0"/>
  </sheetViews>
  <sheetFormatPr defaultColWidth="11.42578125" defaultRowHeight="15" x14ac:dyDescent="0.25"/>
  <cols>
    <col min="1" max="1" width="27" customWidth="1"/>
    <col min="3" max="3" width="19.140625" customWidth="1"/>
    <col min="4" max="4" width="19.5703125" hidden="1" customWidth="1"/>
  </cols>
  <sheetData>
    <row r="1" spans="1:13" ht="45" x14ac:dyDescent="0.25">
      <c r="A1" s="63" t="s">
        <v>13</v>
      </c>
      <c r="B1" s="65" t="s">
        <v>14</v>
      </c>
      <c r="C1" s="66" t="s">
        <v>15</v>
      </c>
      <c r="D1" s="25"/>
      <c r="E1" s="27"/>
      <c r="F1" s="28" t="s">
        <v>121</v>
      </c>
      <c r="G1" s="29"/>
      <c r="H1" s="29"/>
      <c r="I1" s="29"/>
      <c r="J1" s="29"/>
      <c r="K1" s="29"/>
      <c r="L1" s="29"/>
    </row>
    <row r="2" spans="1:13" ht="30" x14ac:dyDescent="0.25">
      <c r="A2" s="63" t="s">
        <v>16</v>
      </c>
      <c r="B2" s="67"/>
      <c r="C2" s="68"/>
      <c r="D2" s="30" t="s">
        <v>122</v>
      </c>
      <c r="E2" s="31"/>
      <c r="F2" s="29" t="s">
        <v>123</v>
      </c>
      <c r="G2" s="29"/>
      <c r="H2" s="29"/>
      <c r="I2" s="29"/>
      <c r="J2" s="29"/>
      <c r="K2" s="29"/>
      <c r="L2" s="29"/>
    </row>
    <row r="3" spans="1:13" ht="30" x14ac:dyDescent="0.25">
      <c r="A3" s="64" t="s">
        <v>19</v>
      </c>
      <c r="B3" s="57"/>
      <c r="C3" s="55"/>
      <c r="D3" s="30"/>
      <c r="E3" s="32"/>
      <c r="F3" s="79"/>
      <c r="G3" s="79"/>
      <c r="H3" s="79"/>
      <c r="I3" s="79"/>
      <c r="J3" s="79"/>
      <c r="K3" s="30"/>
      <c r="L3" s="30"/>
    </row>
    <row r="4" spans="1:13" x14ac:dyDescent="0.25">
      <c r="A4" s="56" t="s">
        <v>23</v>
      </c>
      <c r="B4" s="57"/>
      <c r="C4" s="10"/>
      <c r="D4" s="34"/>
      <c r="E4" s="33"/>
      <c r="F4" s="33"/>
      <c r="G4" s="33"/>
      <c r="H4" s="33"/>
      <c r="I4" s="33"/>
      <c r="J4" s="33"/>
      <c r="K4" s="33"/>
      <c r="L4" s="33"/>
    </row>
    <row r="5" spans="1:13" ht="63.95" customHeight="1" x14ac:dyDescent="0.25">
      <c r="A5" s="44" t="s">
        <v>24</v>
      </c>
      <c r="B5" s="35" t="s">
        <v>124</v>
      </c>
      <c r="C5" s="35" t="s">
        <v>125</v>
      </c>
      <c r="D5" s="36" t="s">
        <v>27</v>
      </c>
      <c r="E5" s="35" t="s">
        <v>126</v>
      </c>
      <c r="F5" s="35" t="s">
        <v>127</v>
      </c>
      <c r="G5" s="35" t="s">
        <v>128</v>
      </c>
      <c r="H5" s="35" t="s">
        <v>129</v>
      </c>
      <c r="I5" s="35" t="s">
        <v>130</v>
      </c>
      <c r="J5" s="35" t="s">
        <v>131</v>
      </c>
      <c r="K5" s="35" t="s">
        <v>132</v>
      </c>
      <c r="L5" s="74" t="s">
        <v>133</v>
      </c>
      <c r="M5" s="77" t="s">
        <v>36</v>
      </c>
    </row>
    <row r="6" spans="1:13" x14ac:dyDescent="0.25">
      <c r="A6" s="72" t="s">
        <v>37</v>
      </c>
      <c r="B6" s="70"/>
      <c r="C6" s="71"/>
      <c r="D6" s="71"/>
      <c r="E6" s="71"/>
      <c r="F6" s="45"/>
      <c r="G6" s="45"/>
      <c r="H6" s="45"/>
      <c r="I6" s="45"/>
      <c r="J6" s="45"/>
      <c r="K6" s="45"/>
      <c r="L6" s="75"/>
      <c r="M6" s="73">
        <f>E6-SUM(F6:L6)</f>
        <v>0</v>
      </c>
    </row>
    <row r="7" spans="1:13" x14ac:dyDescent="0.25">
      <c r="A7" s="37" t="s">
        <v>38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9" t="s">
        <v>39</v>
      </c>
      <c r="B8" s="59"/>
      <c r="C8" s="60"/>
      <c r="D8" s="60"/>
      <c r="E8" s="60"/>
      <c r="F8" s="45"/>
      <c r="G8" s="45"/>
      <c r="H8" s="45"/>
      <c r="I8" s="45"/>
      <c r="J8" s="45"/>
      <c r="K8" s="45"/>
      <c r="L8" s="75"/>
      <c r="M8" s="73">
        <f t="shared" ref="M8:M70" si="0">E8-SUM(F8:L8)</f>
        <v>0</v>
      </c>
    </row>
    <row r="9" spans="1:13" x14ac:dyDescent="0.25">
      <c r="A9" s="39" t="s">
        <v>40</v>
      </c>
      <c r="B9" s="61"/>
      <c r="C9" s="62"/>
      <c r="D9" s="62"/>
      <c r="E9" s="62"/>
      <c r="F9" s="47"/>
      <c r="G9" s="47"/>
      <c r="H9" s="47"/>
      <c r="I9" s="47"/>
      <c r="J9" s="47"/>
      <c r="K9" s="47"/>
      <c r="L9" s="76"/>
      <c r="M9" s="73">
        <f t="shared" si="0"/>
        <v>0</v>
      </c>
    </row>
    <row r="10" spans="1:13" x14ac:dyDescent="0.25">
      <c r="A10" s="39" t="s">
        <v>41</v>
      </c>
      <c r="B10" s="61"/>
      <c r="C10" s="62"/>
      <c r="D10" s="62"/>
      <c r="E10" s="62"/>
      <c r="F10" s="47"/>
      <c r="G10" s="47"/>
      <c r="H10" s="47"/>
      <c r="I10" s="47"/>
      <c r="J10" s="47"/>
      <c r="K10" s="47"/>
      <c r="L10" s="76"/>
      <c r="M10" s="73">
        <f t="shared" si="0"/>
        <v>0</v>
      </c>
    </row>
    <row r="11" spans="1:13" x14ac:dyDescent="0.25">
      <c r="A11" s="39" t="s">
        <v>42</v>
      </c>
      <c r="B11" s="61"/>
      <c r="C11" s="62"/>
      <c r="D11" s="62"/>
      <c r="E11" s="62"/>
      <c r="F11" s="47"/>
      <c r="G11" s="47"/>
      <c r="H11" s="47"/>
      <c r="I11" s="47"/>
      <c r="J11" s="47"/>
      <c r="K11" s="47"/>
      <c r="L11" s="76"/>
      <c r="M11" s="73">
        <f t="shared" si="0"/>
        <v>0</v>
      </c>
    </row>
    <row r="12" spans="1:13" x14ac:dyDescent="0.25">
      <c r="A12" s="39" t="s">
        <v>43</v>
      </c>
      <c r="B12" s="61"/>
      <c r="C12" s="62"/>
      <c r="D12" s="62"/>
      <c r="E12" s="62"/>
      <c r="F12" s="47"/>
      <c r="G12" s="47"/>
      <c r="H12" s="47"/>
      <c r="I12" s="47"/>
      <c r="J12" s="47"/>
      <c r="K12" s="47"/>
      <c r="L12" s="76"/>
      <c r="M12" s="73">
        <f t="shared" si="0"/>
        <v>0</v>
      </c>
    </row>
    <row r="13" spans="1:13" x14ac:dyDescent="0.25">
      <c r="A13" s="39" t="s">
        <v>44</v>
      </c>
      <c r="B13" s="61"/>
      <c r="C13" s="62"/>
      <c r="D13" s="62"/>
      <c r="E13" s="62"/>
      <c r="F13" s="47"/>
      <c r="G13" s="47"/>
      <c r="H13" s="47"/>
      <c r="I13" s="47"/>
      <c r="J13" s="47"/>
      <c r="K13" s="47"/>
      <c r="L13" s="76"/>
      <c r="M13" s="73">
        <f t="shared" si="0"/>
        <v>0</v>
      </c>
    </row>
    <row r="14" spans="1:13" x14ac:dyDescent="0.25">
      <c r="A14" s="39" t="s">
        <v>45</v>
      </c>
      <c r="B14" s="61"/>
      <c r="C14" s="62"/>
      <c r="D14" s="62"/>
      <c r="E14" s="62"/>
      <c r="F14" s="47"/>
      <c r="G14" s="47"/>
      <c r="H14" s="47"/>
      <c r="I14" s="47"/>
      <c r="J14" s="47"/>
      <c r="K14" s="47"/>
      <c r="L14" s="76"/>
      <c r="M14" s="73">
        <f t="shared" si="0"/>
        <v>0</v>
      </c>
    </row>
    <row r="15" spans="1:13" ht="30" x14ac:dyDescent="0.25">
      <c r="A15" s="40" t="s">
        <v>46</v>
      </c>
      <c r="B15" s="48">
        <f>B6-SUM(B8:B14)</f>
        <v>0</v>
      </c>
      <c r="C15" s="48">
        <f t="shared" ref="C15:L15" si="1">C6-SUM(C8:C14)</f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48">
        <f t="shared" si="1"/>
        <v>0</v>
      </c>
      <c r="I15" s="48">
        <f t="shared" si="1"/>
        <v>0</v>
      </c>
      <c r="J15" s="48">
        <f t="shared" si="1"/>
        <v>0</v>
      </c>
      <c r="K15" s="48">
        <f t="shared" si="1"/>
        <v>0</v>
      </c>
      <c r="L15" s="48">
        <f t="shared" si="1"/>
        <v>0</v>
      </c>
      <c r="M15" s="73">
        <f t="shared" si="0"/>
        <v>0</v>
      </c>
    </row>
    <row r="16" spans="1:13" x14ac:dyDescent="0.25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x14ac:dyDescent="0.25">
      <c r="A17" s="39" t="s">
        <v>48</v>
      </c>
      <c r="B17" s="59"/>
      <c r="C17" s="60"/>
      <c r="D17" s="60"/>
      <c r="E17" s="60"/>
      <c r="F17" s="45"/>
      <c r="G17" s="45"/>
      <c r="H17" s="45"/>
      <c r="I17" s="45"/>
      <c r="J17" s="45"/>
      <c r="K17" s="45"/>
      <c r="L17" s="75"/>
      <c r="M17" s="73">
        <f t="shared" si="0"/>
        <v>0</v>
      </c>
    </row>
    <row r="18" spans="1:13" x14ac:dyDescent="0.25">
      <c r="A18" s="39" t="s">
        <v>49</v>
      </c>
      <c r="B18" s="61"/>
      <c r="C18" s="62"/>
      <c r="D18" s="62"/>
      <c r="E18" s="62"/>
      <c r="F18" s="47"/>
      <c r="G18" s="47"/>
      <c r="H18" s="47"/>
      <c r="I18" s="47"/>
      <c r="J18" s="47"/>
      <c r="K18" s="47"/>
      <c r="L18" s="76"/>
      <c r="M18" s="73">
        <f t="shared" si="0"/>
        <v>0</v>
      </c>
    </row>
    <row r="19" spans="1:13" x14ac:dyDescent="0.25">
      <c r="A19" s="39" t="s">
        <v>45</v>
      </c>
      <c r="B19" s="61"/>
      <c r="C19" s="62"/>
      <c r="D19" s="62"/>
      <c r="E19" s="62"/>
      <c r="F19" s="47"/>
      <c r="G19" s="47"/>
      <c r="H19" s="47"/>
      <c r="I19" s="47"/>
      <c r="J19" s="47"/>
      <c r="K19" s="47"/>
      <c r="L19" s="47"/>
      <c r="M19" s="73">
        <f t="shared" si="0"/>
        <v>0</v>
      </c>
    </row>
    <row r="20" spans="1:13" ht="30" x14ac:dyDescent="0.25">
      <c r="A20" s="40" t="s">
        <v>46</v>
      </c>
      <c r="B20" s="48">
        <f>B6-SUM(B17:B19)</f>
        <v>0</v>
      </c>
      <c r="C20" s="48">
        <f t="shared" ref="C20:L20" si="2">C6-SUM(C17:C19)</f>
        <v>0</v>
      </c>
      <c r="D20" s="48">
        <f t="shared" si="2"/>
        <v>0</v>
      </c>
      <c r="E20" s="48">
        <f t="shared" si="2"/>
        <v>0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 t="shared" si="2"/>
        <v>0</v>
      </c>
      <c r="K20" s="48">
        <f t="shared" si="2"/>
        <v>0</v>
      </c>
      <c r="L20" s="48">
        <f t="shared" si="2"/>
        <v>0</v>
      </c>
      <c r="M20" s="73">
        <f t="shared" si="0"/>
        <v>0</v>
      </c>
    </row>
    <row r="21" spans="1:13" x14ac:dyDescent="0.25">
      <c r="A21" s="37" t="s">
        <v>50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x14ac:dyDescent="0.25">
      <c r="A22" s="41" t="s">
        <v>51</v>
      </c>
      <c r="B22" s="59"/>
      <c r="C22" s="60"/>
      <c r="D22" s="60"/>
      <c r="E22" s="60"/>
      <c r="F22" s="45"/>
      <c r="G22" s="45"/>
      <c r="H22" s="45"/>
      <c r="I22" s="45"/>
      <c r="J22" s="45"/>
      <c r="K22" s="45"/>
      <c r="L22" s="75"/>
      <c r="M22" s="73">
        <f t="shared" si="0"/>
        <v>0</v>
      </c>
    </row>
    <row r="23" spans="1:13" x14ac:dyDescent="0.25">
      <c r="A23" s="41" t="s">
        <v>52</v>
      </c>
      <c r="B23" s="61"/>
      <c r="C23" s="62"/>
      <c r="D23" s="62"/>
      <c r="E23" s="62"/>
      <c r="F23" s="47"/>
      <c r="G23" s="47"/>
      <c r="H23" s="45"/>
      <c r="I23" s="45"/>
      <c r="J23" s="45"/>
      <c r="K23" s="45"/>
      <c r="L23" s="75"/>
      <c r="M23" s="73">
        <f t="shared" si="0"/>
        <v>0</v>
      </c>
    </row>
    <row r="24" spans="1:13" x14ac:dyDescent="0.25">
      <c r="A24" s="41" t="s">
        <v>53</v>
      </c>
      <c r="B24" s="61"/>
      <c r="C24" s="62"/>
      <c r="D24" s="62"/>
      <c r="E24" s="62"/>
      <c r="F24" s="47"/>
      <c r="G24" s="47"/>
      <c r="H24" s="47"/>
      <c r="I24" s="47"/>
      <c r="J24" s="47"/>
      <c r="K24" s="47"/>
      <c r="L24" s="76"/>
      <c r="M24" s="73">
        <f t="shared" si="0"/>
        <v>0</v>
      </c>
    </row>
    <row r="25" spans="1:13" x14ac:dyDescent="0.25">
      <c r="A25" s="41" t="s">
        <v>54</v>
      </c>
      <c r="B25" s="61"/>
      <c r="C25" s="62"/>
      <c r="D25" s="62"/>
      <c r="E25" s="62"/>
      <c r="F25" s="47"/>
      <c r="G25" s="47"/>
      <c r="H25" s="47"/>
      <c r="I25" s="47"/>
      <c r="J25" s="47"/>
      <c r="K25" s="47"/>
      <c r="L25" s="76"/>
      <c r="M25" s="73">
        <f t="shared" si="0"/>
        <v>0</v>
      </c>
    </row>
    <row r="26" spans="1:13" x14ac:dyDescent="0.25">
      <c r="A26" s="41" t="s">
        <v>55</v>
      </c>
      <c r="B26" s="61"/>
      <c r="C26" s="62"/>
      <c r="D26" s="62"/>
      <c r="E26" s="62"/>
      <c r="F26" s="47"/>
      <c r="G26" s="47"/>
      <c r="H26" s="47"/>
      <c r="I26" s="47"/>
      <c r="J26" s="47"/>
      <c r="K26" s="47"/>
      <c r="L26" s="76"/>
      <c r="M26" s="73">
        <f t="shared" si="0"/>
        <v>0</v>
      </c>
    </row>
    <row r="27" spans="1:13" x14ac:dyDescent="0.25">
      <c r="A27" s="37" t="s">
        <v>56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x14ac:dyDescent="0.25">
      <c r="A28" s="39" t="s">
        <v>57</v>
      </c>
      <c r="B28" s="59"/>
      <c r="C28" s="60"/>
      <c r="D28" s="60"/>
      <c r="E28" s="60"/>
      <c r="F28" s="45"/>
      <c r="G28" s="45"/>
      <c r="H28" s="45"/>
      <c r="I28" s="45"/>
      <c r="J28" s="45"/>
      <c r="K28" s="45"/>
      <c r="L28" s="75"/>
      <c r="M28" s="73">
        <f t="shared" si="0"/>
        <v>0</v>
      </c>
    </row>
    <row r="29" spans="1:13" x14ac:dyDescent="0.25">
      <c r="A29" s="39" t="s">
        <v>58</v>
      </c>
      <c r="B29" s="61"/>
      <c r="C29" s="62"/>
      <c r="D29" s="62"/>
      <c r="E29" s="62"/>
      <c r="F29" s="47"/>
      <c r="G29" s="47"/>
      <c r="H29" s="47"/>
      <c r="I29" s="47"/>
      <c r="J29" s="47"/>
      <c r="K29" s="47"/>
      <c r="L29" s="76"/>
      <c r="M29" s="73">
        <f t="shared" si="0"/>
        <v>0</v>
      </c>
    </row>
    <row r="30" spans="1:13" x14ac:dyDescent="0.25">
      <c r="A30" s="39" t="s">
        <v>59</v>
      </c>
      <c r="B30" s="61"/>
      <c r="C30" s="62"/>
      <c r="D30" s="62"/>
      <c r="E30" s="62"/>
      <c r="F30" s="47"/>
      <c r="G30" s="47"/>
      <c r="H30" s="47"/>
      <c r="I30" s="47"/>
      <c r="J30" s="47"/>
      <c r="K30" s="47"/>
      <c r="L30" s="76"/>
      <c r="M30" s="73">
        <f t="shared" si="0"/>
        <v>0</v>
      </c>
    </row>
    <row r="31" spans="1:13" x14ac:dyDescent="0.25">
      <c r="A31" s="39" t="s">
        <v>60</v>
      </c>
      <c r="B31" s="61"/>
      <c r="C31" s="62"/>
      <c r="D31" s="62"/>
      <c r="E31" s="62"/>
      <c r="F31" s="47"/>
      <c r="G31" s="47"/>
      <c r="H31" s="47"/>
      <c r="I31" s="47"/>
      <c r="J31" s="47"/>
      <c r="K31" s="47"/>
      <c r="L31" s="76"/>
      <c r="M31" s="73">
        <f t="shared" si="0"/>
        <v>0</v>
      </c>
    </row>
    <row r="32" spans="1:13" x14ac:dyDescent="0.25">
      <c r="A32" s="39" t="s">
        <v>61</v>
      </c>
      <c r="B32" s="61"/>
      <c r="C32" s="62"/>
      <c r="D32" s="62"/>
      <c r="E32" s="62"/>
      <c r="F32" s="47"/>
      <c r="G32" s="47"/>
      <c r="H32" s="47"/>
      <c r="I32" s="47"/>
      <c r="J32" s="47"/>
      <c r="K32" s="47"/>
      <c r="L32" s="76"/>
      <c r="M32" s="73">
        <f t="shared" si="0"/>
        <v>0</v>
      </c>
    </row>
    <row r="33" spans="1:13" x14ac:dyDescent="0.25">
      <c r="A33" s="39" t="s">
        <v>62</v>
      </c>
      <c r="B33" s="61"/>
      <c r="C33" s="62"/>
      <c r="D33" s="62"/>
      <c r="E33" s="62"/>
      <c r="F33" s="47"/>
      <c r="G33" s="47"/>
      <c r="H33" s="47"/>
      <c r="I33" s="47"/>
      <c r="J33" s="47"/>
      <c r="K33" s="47"/>
      <c r="L33" s="76"/>
      <c r="M33" s="73">
        <f t="shared" si="0"/>
        <v>0</v>
      </c>
    </row>
    <row r="34" spans="1:13" x14ac:dyDescent="0.25">
      <c r="A34" s="39" t="s">
        <v>63</v>
      </c>
      <c r="B34" s="61"/>
      <c r="C34" s="62"/>
      <c r="D34" s="62"/>
      <c r="E34" s="62"/>
      <c r="F34" s="47"/>
      <c r="G34" s="47"/>
      <c r="H34" s="47"/>
      <c r="I34" s="47"/>
      <c r="J34" s="47"/>
      <c r="K34" s="47"/>
      <c r="L34" s="76"/>
      <c r="M34" s="73">
        <f t="shared" si="0"/>
        <v>0</v>
      </c>
    </row>
    <row r="35" spans="1:13" x14ac:dyDescent="0.25">
      <c r="A35" s="39" t="s">
        <v>64</v>
      </c>
      <c r="B35" s="61"/>
      <c r="C35" s="62"/>
      <c r="D35" s="62"/>
      <c r="E35" s="62"/>
      <c r="F35" s="47"/>
      <c r="G35" s="47"/>
      <c r="H35" s="47"/>
      <c r="I35" s="47"/>
      <c r="J35" s="47"/>
      <c r="K35" s="47"/>
      <c r="L35" s="76"/>
      <c r="M35" s="73">
        <f t="shared" si="0"/>
        <v>0</v>
      </c>
    </row>
    <row r="36" spans="1:13" x14ac:dyDescent="0.25">
      <c r="A36" s="39" t="s">
        <v>45</v>
      </c>
      <c r="B36" s="61"/>
      <c r="C36" s="62"/>
      <c r="D36" s="62"/>
      <c r="E36" s="62"/>
      <c r="F36" s="47"/>
      <c r="G36" s="47"/>
      <c r="H36" s="47"/>
      <c r="I36" s="47"/>
      <c r="J36" s="47"/>
      <c r="K36" s="47"/>
      <c r="L36" s="76"/>
      <c r="M36" s="73">
        <f t="shared" si="0"/>
        <v>0</v>
      </c>
    </row>
    <row r="37" spans="1:13" ht="30" x14ac:dyDescent="0.25">
      <c r="A37" s="40" t="s">
        <v>46</v>
      </c>
      <c r="B37" s="48">
        <f>B6-SUM(B28:B36)</f>
        <v>0</v>
      </c>
      <c r="C37" s="48">
        <f t="shared" ref="C37:E37" si="3">C6-SUM(C28:C36)</f>
        <v>0</v>
      </c>
      <c r="D37" s="48">
        <f t="shared" si="3"/>
        <v>0</v>
      </c>
      <c r="E37" s="48">
        <f t="shared" si="3"/>
        <v>0</v>
      </c>
      <c r="F37" s="48">
        <f t="shared" ref="F37:L37" si="4">F6-SUM(F28:F36)</f>
        <v>0</v>
      </c>
      <c r="G37" s="48">
        <f t="shared" si="4"/>
        <v>0</v>
      </c>
      <c r="H37" s="48">
        <f t="shared" si="4"/>
        <v>0</v>
      </c>
      <c r="I37" s="48">
        <f t="shared" si="4"/>
        <v>0</v>
      </c>
      <c r="J37" s="48">
        <f t="shared" si="4"/>
        <v>0</v>
      </c>
      <c r="K37" s="48">
        <f t="shared" si="4"/>
        <v>0</v>
      </c>
      <c r="L37" s="48">
        <f t="shared" si="4"/>
        <v>0</v>
      </c>
      <c r="M37" s="73">
        <f t="shared" si="0"/>
        <v>0</v>
      </c>
    </row>
    <row r="38" spans="1:13" x14ac:dyDescent="0.25">
      <c r="A38" s="37" t="s">
        <v>65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x14ac:dyDescent="0.25">
      <c r="A39" s="41" t="s">
        <v>66</v>
      </c>
      <c r="B39" s="59"/>
      <c r="C39" s="60"/>
      <c r="D39" s="60"/>
      <c r="E39" s="60"/>
      <c r="F39" s="45"/>
      <c r="G39" s="45"/>
      <c r="H39" s="45"/>
      <c r="I39" s="45"/>
      <c r="J39" s="45"/>
      <c r="K39" s="45"/>
      <c r="L39" s="75"/>
      <c r="M39" s="73">
        <f t="shared" si="0"/>
        <v>0</v>
      </c>
    </row>
    <row r="40" spans="1:13" x14ac:dyDescent="0.25">
      <c r="A40" s="41" t="s">
        <v>67</v>
      </c>
      <c r="B40" s="61"/>
      <c r="C40" s="62"/>
      <c r="D40" s="62"/>
      <c r="E40" s="62"/>
      <c r="F40" s="47"/>
      <c r="G40" s="47"/>
      <c r="H40" s="47"/>
      <c r="I40" s="47"/>
      <c r="J40" s="47"/>
      <c r="K40" s="47"/>
      <c r="L40" s="76"/>
      <c r="M40" s="73">
        <f t="shared" si="0"/>
        <v>0</v>
      </c>
    </row>
    <row r="41" spans="1:13" x14ac:dyDescent="0.25">
      <c r="A41" s="41" t="s">
        <v>68</v>
      </c>
      <c r="B41" s="61"/>
      <c r="C41" s="62"/>
      <c r="D41" s="62"/>
      <c r="E41" s="62"/>
      <c r="F41" s="47"/>
      <c r="G41" s="47"/>
      <c r="H41" s="47"/>
      <c r="I41" s="47"/>
      <c r="J41" s="47"/>
      <c r="K41" s="47"/>
      <c r="L41" s="76"/>
      <c r="M41" s="73">
        <f t="shared" si="0"/>
        <v>0</v>
      </c>
    </row>
    <row r="42" spans="1:13" ht="30" x14ac:dyDescent="0.25">
      <c r="A42" s="40" t="s">
        <v>46</v>
      </c>
      <c r="B42" s="48">
        <f>B6-SUM(B39:B41)</f>
        <v>0</v>
      </c>
      <c r="C42" s="48">
        <f t="shared" ref="C42:L42" si="5">C6-SUM(C39:C41)</f>
        <v>0</v>
      </c>
      <c r="D42" s="48">
        <f t="shared" si="5"/>
        <v>0</v>
      </c>
      <c r="E42" s="48">
        <f t="shared" si="5"/>
        <v>0</v>
      </c>
      <c r="F42" s="48">
        <f t="shared" si="5"/>
        <v>0</v>
      </c>
      <c r="G42" s="48">
        <f t="shared" si="5"/>
        <v>0</v>
      </c>
      <c r="H42" s="48">
        <f t="shared" si="5"/>
        <v>0</v>
      </c>
      <c r="I42" s="48">
        <f t="shared" si="5"/>
        <v>0</v>
      </c>
      <c r="J42" s="48">
        <f t="shared" si="5"/>
        <v>0</v>
      </c>
      <c r="K42" s="48">
        <f t="shared" si="5"/>
        <v>0</v>
      </c>
      <c r="L42" s="48">
        <f t="shared" si="5"/>
        <v>0</v>
      </c>
      <c r="M42" s="73">
        <f t="shared" si="0"/>
        <v>0</v>
      </c>
    </row>
    <row r="43" spans="1:13" x14ac:dyDescent="0.25">
      <c r="A43" s="37" t="s">
        <v>69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x14ac:dyDescent="0.25">
      <c r="A44" s="41" t="s">
        <v>66</v>
      </c>
      <c r="B44" s="59"/>
      <c r="C44" s="60"/>
      <c r="D44" s="60"/>
      <c r="E44" s="60"/>
      <c r="F44" s="45"/>
      <c r="G44" s="45"/>
      <c r="H44" s="45"/>
      <c r="I44" s="45"/>
      <c r="J44" s="45"/>
      <c r="K44" s="45"/>
      <c r="L44" s="75"/>
      <c r="M44" s="73">
        <f t="shared" si="0"/>
        <v>0</v>
      </c>
    </row>
    <row r="45" spans="1:13" x14ac:dyDescent="0.25">
      <c r="A45" s="41" t="s">
        <v>67</v>
      </c>
      <c r="B45" s="61"/>
      <c r="C45" s="62"/>
      <c r="D45" s="62"/>
      <c r="E45" s="62"/>
      <c r="F45" s="47"/>
      <c r="G45" s="47"/>
      <c r="H45" s="47"/>
      <c r="I45" s="47"/>
      <c r="J45" s="47"/>
      <c r="K45" s="47"/>
      <c r="L45" s="76"/>
      <c r="M45" s="73">
        <f t="shared" si="0"/>
        <v>0</v>
      </c>
    </row>
    <row r="46" spans="1:13" x14ac:dyDescent="0.25">
      <c r="A46" s="41" t="s">
        <v>70</v>
      </c>
      <c r="B46" s="61"/>
      <c r="C46" s="62"/>
      <c r="D46" s="62"/>
      <c r="E46" s="62"/>
      <c r="F46" s="47"/>
      <c r="G46" s="47"/>
      <c r="H46" s="47"/>
      <c r="I46" s="47"/>
      <c r="J46" s="47"/>
      <c r="K46" s="47"/>
      <c r="L46" s="76"/>
      <c r="M46" s="73">
        <f t="shared" si="0"/>
        <v>0</v>
      </c>
    </row>
    <row r="47" spans="1:13" x14ac:dyDescent="0.25">
      <c r="A47" s="41" t="s">
        <v>68</v>
      </c>
      <c r="B47" s="61"/>
      <c r="C47" s="62"/>
      <c r="D47" s="62"/>
      <c r="E47" s="62"/>
      <c r="F47" s="47"/>
      <c r="G47" s="47"/>
      <c r="H47" s="47"/>
      <c r="I47" s="47"/>
      <c r="J47" s="47"/>
      <c r="K47" s="47"/>
      <c r="L47" s="76"/>
      <c r="M47" s="73">
        <f t="shared" si="0"/>
        <v>0</v>
      </c>
    </row>
    <row r="48" spans="1:13" ht="30" x14ac:dyDescent="0.25">
      <c r="A48" s="40" t="s">
        <v>46</v>
      </c>
      <c r="B48" s="48">
        <f>B6-SUM(B44:B47)</f>
        <v>0</v>
      </c>
      <c r="C48" s="48">
        <f t="shared" ref="C48:L48" si="6">C6-SUM(C44:C47)</f>
        <v>0</v>
      </c>
      <c r="D48" s="48">
        <f t="shared" si="6"/>
        <v>0</v>
      </c>
      <c r="E48" s="48">
        <f t="shared" si="6"/>
        <v>0</v>
      </c>
      <c r="F48" s="48">
        <f t="shared" si="6"/>
        <v>0</v>
      </c>
      <c r="G48" s="48">
        <f t="shared" si="6"/>
        <v>0</v>
      </c>
      <c r="H48" s="48">
        <f t="shared" si="6"/>
        <v>0</v>
      </c>
      <c r="I48" s="48">
        <f t="shared" si="6"/>
        <v>0</v>
      </c>
      <c r="J48" s="48">
        <f t="shared" si="6"/>
        <v>0</v>
      </c>
      <c r="K48" s="48">
        <f t="shared" si="6"/>
        <v>0</v>
      </c>
      <c r="L48" s="48">
        <f t="shared" si="6"/>
        <v>0</v>
      </c>
      <c r="M48" s="73">
        <f t="shared" si="0"/>
        <v>0</v>
      </c>
    </row>
    <row r="49" spans="1:13" x14ac:dyDescent="0.25">
      <c r="A49" s="37" t="s">
        <v>71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x14ac:dyDescent="0.25">
      <c r="A50" s="39" t="s">
        <v>72</v>
      </c>
      <c r="B50" s="59"/>
      <c r="C50" s="52"/>
      <c r="D50" s="52"/>
      <c r="E50" s="60"/>
      <c r="F50" s="45"/>
      <c r="G50" s="45"/>
      <c r="H50" s="45"/>
      <c r="I50" s="45"/>
      <c r="J50" s="45"/>
      <c r="K50" s="45"/>
      <c r="L50" s="75"/>
      <c r="M50" s="73">
        <f t="shared" si="0"/>
        <v>0</v>
      </c>
    </row>
    <row r="51" spans="1:13" x14ac:dyDescent="0.25">
      <c r="A51" s="39" t="s">
        <v>73</v>
      </c>
      <c r="B51" s="61"/>
      <c r="C51" s="53"/>
      <c r="D51" s="53"/>
      <c r="E51" s="62"/>
      <c r="F51" s="47"/>
      <c r="G51" s="47"/>
      <c r="H51" s="47"/>
      <c r="I51" s="47"/>
      <c r="J51" s="47"/>
      <c r="K51" s="47"/>
      <c r="L51" s="76"/>
      <c r="M51" s="73">
        <f t="shared" si="0"/>
        <v>0</v>
      </c>
    </row>
    <row r="52" spans="1:13" x14ac:dyDescent="0.25">
      <c r="A52" s="39" t="s">
        <v>74</v>
      </c>
      <c r="B52" s="61"/>
      <c r="C52" s="53"/>
      <c r="D52" s="53"/>
      <c r="E52" s="62"/>
      <c r="F52" s="47"/>
      <c r="G52" s="47"/>
      <c r="H52" s="47"/>
      <c r="I52" s="47"/>
      <c r="J52" s="47"/>
      <c r="K52" s="47"/>
      <c r="L52" s="76"/>
      <c r="M52" s="73">
        <f t="shared" si="0"/>
        <v>0</v>
      </c>
    </row>
    <row r="53" spans="1:13" x14ac:dyDescent="0.25">
      <c r="A53" s="39" t="s">
        <v>75</v>
      </c>
      <c r="B53" s="61"/>
      <c r="C53" s="53"/>
      <c r="D53" s="53"/>
      <c r="E53" s="62"/>
      <c r="F53" s="47"/>
      <c r="G53" s="47"/>
      <c r="H53" s="47"/>
      <c r="I53" s="47"/>
      <c r="J53" s="47"/>
      <c r="K53" s="47"/>
      <c r="L53" s="76"/>
      <c r="M53" s="73">
        <f t="shared" si="0"/>
        <v>0</v>
      </c>
    </row>
    <row r="54" spans="1:13" x14ac:dyDescent="0.25">
      <c r="A54" s="39" t="s">
        <v>44</v>
      </c>
      <c r="B54" s="61"/>
      <c r="C54" s="53"/>
      <c r="D54" s="53"/>
      <c r="E54" s="62"/>
      <c r="F54" s="47"/>
      <c r="G54" s="47"/>
      <c r="H54" s="47"/>
      <c r="I54" s="47"/>
      <c r="J54" s="47"/>
      <c r="K54" s="47"/>
      <c r="L54" s="76"/>
      <c r="M54" s="73">
        <f t="shared" si="0"/>
        <v>0</v>
      </c>
    </row>
    <row r="55" spans="1:13" x14ac:dyDescent="0.25">
      <c r="A55" s="39" t="s">
        <v>45</v>
      </c>
      <c r="B55" s="61"/>
      <c r="C55" s="53"/>
      <c r="D55" s="53"/>
      <c r="E55" s="62"/>
      <c r="F55" s="47"/>
      <c r="G55" s="47"/>
      <c r="H55" s="47"/>
      <c r="I55" s="47"/>
      <c r="J55" s="47"/>
      <c r="K55" s="47"/>
      <c r="L55" s="76"/>
      <c r="M55" s="73">
        <f t="shared" si="0"/>
        <v>0</v>
      </c>
    </row>
    <row r="56" spans="1:13" ht="30" x14ac:dyDescent="0.25">
      <c r="A56" s="40" t="s">
        <v>46</v>
      </c>
      <c r="B56" s="48">
        <f>B6-SUM(B50:B55)</f>
        <v>0</v>
      </c>
      <c r="C56" s="48">
        <f t="shared" ref="C56:L56" si="7">C6-SUM(C50:C55)</f>
        <v>0</v>
      </c>
      <c r="D56" s="48">
        <f t="shared" si="7"/>
        <v>0</v>
      </c>
      <c r="E56" s="48">
        <f t="shared" si="7"/>
        <v>0</v>
      </c>
      <c r="F56" s="48">
        <f t="shared" si="7"/>
        <v>0</v>
      </c>
      <c r="G56" s="48">
        <f t="shared" si="7"/>
        <v>0</v>
      </c>
      <c r="H56" s="48">
        <f t="shared" si="7"/>
        <v>0</v>
      </c>
      <c r="I56" s="48">
        <f t="shared" si="7"/>
        <v>0</v>
      </c>
      <c r="J56" s="48">
        <f t="shared" si="7"/>
        <v>0</v>
      </c>
      <c r="K56" s="48">
        <f t="shared" si="7"/>
        <v>0</v>
      </c>
      <c r="L56" s="48">
        <f t="shared" si="7"/>
        <v>0</v>
      </c>
      <c r="M56" s="73">
        <f t="shared" si="0"/>
        <v>0</v>
      </c>
    </row>
    <row r="57" spans="1:13" x14ac:dyDescent="0.25">
      <c r="A57" s="37" t="s">
        <v>76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x14ac:dyDescent="0.25">
      <c r="A58" s="43" t="s">
        <v>77</v>
      </c>
      <c r="B58" s="26"/>
      <c r="C58" s="52"/>
      <c r="D58" s="52"/>
      <c r="E58" s="50"/>
      <c r="F58" s="50"/>
      <c r="G58" s="50"/>
      <c r="H58" s="50"/>
      <c r="I58" s="50"/>
      <c r="J58" s="50"/>
      <c r="K58" s="50"/>
      <c r="L58" s="75"/>
      <c r="M58" s="73">
        <f t="shared" si="0"/>
        <v>0</v>
      </c>
    </row>
    <row r="59" spans="1:13" x14ac:dyDescent="0.25">
      <c r="A59" s="43" t="s">
        <v>78</v>
      </c>
      <c r="B59" s="46"/>
      <c r="C59" s="53"/>
      <c r="D59" s="53"/>
      <c r="E59" s="51"/>
      <c r="F59" s="51"/>
      <c r="G59" s="51"/>
      <c r="H59" s="51"/>
      <c r="I59" s="51"/>
      <c r="J59" s="51"/>
      <c r="K59" s="51"/>
      <c r="L59" s="76"/>
      <c r="M59" s="73">
        <f t="shared" si="0"/>
        <v>0</v>
      </c>
    </row>
    <row r="60" spans="1:13" x14ac:dyDescent="0.25">
      <c r="A60" s="43" t="s">
        <v>45</v>
      </c>
      <c r="B60" s="46"/>
      <c r="C60" s="53"/>
      <c r="D60" s="53"/>
      <c r="E60" s="51"/>
      <c r="F60" s="51"/>
      <c r="G60" s="51"/>
      <c r="H60" s="51"/>
      <c r="I60" s="51"/>
      <c r="J60" s="51"/>
      <c r="K60" s="51"/>
      <c r="L60" s="76"/>
      <c r="M60" s="73">
        <f t="shared" si="0"/>
        <v>0</v>
      </c>
    </row>
    <row r="61" spans="1:13" ht="30" x14ac:dyDescent="0.25">
      <c r="A61" s="40" t="s">
        <v>46</v>
      </c>
      <c r="B61" s="48">
        <f>B6-SUM(B58:B60)</f>
        <v>0</v>
      </c>
      <c r="C61" s="48">
        <f t="shared" ref="C61:L61" si="8">C6-SUM(C58:C60)</f>
        <v>0</v>
      </c>
      <c r="D61" s="48">
        <f t="shared" si="8"/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  <c r="H61" s="48">
        <f t="shared" si="8"/>
        <v>0</v>
      </c>
      <c r="I61" s="48">
        <f t="shared" si="8"/>
        <v>0</v>
      </c>
      <c r="J61" s="48">
        <f t="shared" si="8"/>
        <v>0</v>
      </c>
      <c r="K61" s="48">
        <f t="shared" si="8"/>
        <v>0</v>
      </c>
      <c r="L61" s="48">
        <f t="shared" si="8"/>
        <v>0</v>
      </c>
      <c r="M61" s="73">
        <f t="shared" si="0"/>
        <v>0</v>
      </c>
    </row>
    <row r="62" spans="1:13" x14ac:dyDescent="0.25">
      <c r="A62" s="37" t="s">
        <v>79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x14ac:dyDescent="0.25">
      <c r="A63" s="43" t="s">
        <v>80</v>
      </c>
      <c r="B63" s="26"/>
      <c r="C63" s="52"/>
      <c r="D63" s="52"/>
      <c r="E63" s="45"/>
      <c r="F63" s="45"/>
      <c r="G63" s="45"/>
      <c r="H63" s="45"/>
      <c r="I63" s="45"/>
      <c r="J63" s="45"/>
      <c r="K63" s="45"/>
      <c r="L63" s="75"/>
      <c r="M63" s="73">
        <f t="shared" si="0"/>
        <v>0</v>
      </c>
    </row>
    <row r="64" spans="1:13" x14ac:dyDescent="0.25">
      <c r="A64" s="43" t="s">
        <v>81</v>
      </c>
      <c r="B64" s="46"/>
      <c r="C64" s="53"/>
      <c r="D64" s="53"/>
      <c r="E64" s="47"/>
      <c r="F64" s="47"/>
      <c r="G64" s="47"/>
      <c r="H64" s="47"/>
      <c r="I64" s="47"/>
      <c r="J64" s="47"/>
      <c r="K64" s="47"/>
      <c r="L64" s="76"/>
      <c r="M64" s="73">
        <f t="shared" si="0"/>
        <v>0</v>
      </c>
    </row>
    <row r="65" spans="1:13" x14ac:dyDescent="0.25">
      <c r="A65" s="43" t="s">
        <v>82</v>
      </c>
      <c r="B65" s="46"/>
      <c r="C65" s="53"/>
      <c r="D65" s="53"/>
      <c r="E65" s="47"/>
      <c r="F65" s="47"/>
      <c r="G65" s="47"/>
      <c r="H65" s="47"/>
      <c r="I65" s="47"/>
      <c r="J65" s="47"/>
      <c r="K65" s="47"/>
      <c r="L65" s="76"/>
      <c r="M65" s="73">
        <f t="shared" si="0"/>
        <v>0</v>
      </c>
    </row>
    <row r="66" spans="1:13" x14ac:dyDescent="0.25">
      <c r="A66" s="43" t="s">
        <v>83</v>
      </c>
      <c r="B66" s="46"/>
      <c r="C66" s="53"/>
      <c r="D66" s="53"/>
      <c r="E66" s="47"/>
      <c r="F66" s="47"/>
      <c r="G66" s="47"/>
      <c r="H66" s="47"/>
      <c r="I66" s="47"/>
      <c r="J66" s="47"/>
      <c r="K66" s="47"/>
      <c r="L66" s="76"/>
      <c r="M66" s="73">
        <f t="shared" si="0"/>
        <v>0</v>
      </c>
    </row>
    <row r="67" spans="1:13" x14ac:dyDescent="0.25">
      <c r="A67" s="43" t="s">
        <v>45</v>
      </c>
      <c r="B67" s="46"/>
      <c r="C67" s="53"/>
      <c r="D67" s="53"/>
      <c r="E67" s="47"/>
      <c r="F67" s="47"/>
      <c r="G67" s="47"/>
      <c r="H67" s="47"/>
      <c r="I67" s="47"/>
      <c r="J67" s="47"/>
      <c r="K67" s="47"/>
      <c r="L67" s="76"/>
      <c r="M67" s="73">
        <f t="shared" si="0"/>
        <v>0</v>
      </c>
    </row>
    <row r="68" spans="1:13" ht="30" x14ac:dyDescent="0.25">
      <c r="A68" s="40" t="s">
        <v>46</v>
      </c>
      <c r="B68" s="48">
        <f>B6-SUM(B63:B67)</f>
        <v>0</v>
      </c>
      <c r="C68" s="48">
        <f t="shared" ref="C68:L68" si="9">C6-SUM(C63:C67)</f>
        <v>0</v>
      </c>
      <c r="D68" s="48">
        <f t="shared" si="9"/>
        <v>0</v>
      </c>
      <c r="E68" s="48">
        <f t="shared" si="9"/>
        <v>0</v>
      </c>
      <c r="F68" s="48">
        <f t="shared" si="9"/>
        <v>0</v>
      </c>
      <c r="G68" s="48">
        <f t="shared" si="9"/>
        <v>0</v>
      </c>
      <c r="H68" s="48">
        <f t="shared" si="9"/>
        <v>0</v>
      </c>
      <c r="I68" s="48">
        <f t="shared" si="9"/>
        <v>0</v>
      </c>
      <c r="J68" s="48">
        <f t="shared" si="9"/>
        <v>0</v>
      </c>
      <c r="K68" s="48">
        <f t="shared" si="9"/>
        <v>0</v>
      </c>
      <c r="L68" s="48">
        <f t="shared" si="9"/>
        <v>0</v>
      </c>
      <c r="M68" s="73">
        <f t="shared" si="0"/>
        <v>0</v>
      </c>
    </row>
    <row r="69" spans="1:13" x14ac:dyDescent="0.25">
      <c r="A69" s="37" t="s">
        <v>84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x14ac:dyDescent="0.25">
      <c r="A70" s="43" t="s">
        <v>85</v>
      </c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73">
        <f t="shared" si="0"/>
        <v>0</v>
      </c>
    </row>
    <row r="71" spans="1:13" x14ac:dyDescent="0.25">
      <c r="A71" s="43" t="s">
        <v>86</v>
      </c>
      <c r="B71" s="54"/>
      <c r="C71" s="47"/>
      <c r="D71" s="47"/>
      <c r="E71" s="47"/>
      <c r="F71" s="47"/>
      <c r="G71" s="47"/>
      <c r="H71" s="51"/>
      <c r="I71" s="45"/>
      <c r="J71" s="45"/>
      <c r="K71" s="45"/>
      <c r="L71" s="45"/>
      <c r="M71" s="73">
        <f t="shared" ref="M71:M82" si="10">E71-SUM(F71:L71)</f>
        <v>0</v>
      </c>
    </row>
    <row r="72" spans="1:13" x14ac:dyDescent="0.25">
      <c r="A72" s="25" t="s">
        <v>87</v>
      </c>
      <c r="B72" s="54"/>
      <c r="C72" s="47"/>
      <c r="D72" s="47"/>
      <c r="E72" s="47"/>
      <c r="F72" s="47"/>
      <c r="G72" s="47"/>
      <c r="H72" s="51"/>
      <c r="I72" s="51"/>
      <c r="J72" s="51"/>
      <c r="K72" s="51"/>
      <c r="L72" s="78"/>
      <c r="M72" s="73">
        <f t="shared" si="10"/>
        <v>0</v>
      </c>
    </row>
    <row r="73" spans="1:13" x14ac:dyDescent="0.25">
      <c r="A73" s="25" t="s">
        <v>88</v>
      </c>
      <c r="B73" s="54"/>
      <c r="C73" s="47"/>
      <c r="D73" s="47"/>
      <c r="E73" s="47"/>
      <c r="F73" s="47"/>
      <c r="G73" s="47"/>
      <c r="H73" s="51"/>
      <c r="I73" s="51"/>
      <c r="J73" s="51"/>
      <c r="K73" s="51"/>
      <c r="L73" s="78"/>
      <c r="M73" s="73">
        <f t="shared" si="10"/>
        <v>0</v>
      </c>
    </row>
    <row r="74" spans="1:13" x14ac:dyDescent="0.25">
      <c r="A74" s="25" t="s">
        <v>45</v>
      </c>
      <c r="B74" s="54"/>
      <c r="C74" s="47"/>
      <c r="D74" s="47"/>
      <c r="E74" s="47"/>
      <c r="F74" s="47"/>
      <c r="G74" s="47"/>
      <c r="H74" s="47"/>
      <c r="I74" s="51"/>
      <c r="J74" s="47"/>
      <c r="K74" s="47"/>
      <c r="L74" s="47"/>
      <c r="M74" s="73">
        <f t="shared" si="10"/>
        <v>0</v>
      </c>
    </row>
    <row r="75" spans="1:13" ht="30" x14ac:dyDescent="0.25">
      <c r="A75" s="40" t="s">
        <v>46</v>
      </c>
      <c r="B75" s="49"/>
      <c r="C75" s="49">
        <f>C6-SUM(C70:C74)</f>
        <v>0</v>
      </c>
      <c r="D75" s="49">
        <f t="shared" ref="D75:L75" si="11">D6-SUM(D70:D74)</f>
        <v>0</v>
      </c>
      <c r="E75" s="49">
        <f t="shared" si="11"/>
        <v>0</v>
      </c>
      <c r="F75" s="49">
        <f t="shared" si="11"/>
        <v>0</v>
      </c>
      <c r="G75" s="49">
        <f t="shared" si="11"/>
        <v>0</v>
      </c>
      <c r="H75" s="49">
        <f t="shared" si="11"/>
        <v>0</v>
      </c>
      <c r="I75" s="49">
        <f t="shared" si="11"/>
        <v>0</v>
      </c>
      <c r="J75" s="49">
        <f t="shared" si="11"/>
        <v>0</v>
      </c>
      <c r="K75" s="49">
        <f t="shared" si="11"/>
        <v>0</v>
      </c>
      <c r="L75" s="49">
        <f t="shared" si="11"/>
        <v>0</v>
      </c>
      <c r="M75" s="73">
        <f t="shared" si="10"/>
        <v>0</v>
      </c>
    </row>
    <row r="76" spans="1:13" x14ac:dyDescent="0.25">
      <c r="A76" s="37" t="s">
        <v>89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x14ac:dyDescent="0.25">
      <c r="A77" s="43" t="s">
        <v>85</v>
      </c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75"/>
      <c r="M77" s="73">
        <f>E77-SUM(F77:L77)</f>
        <v>0</v>
      </c>
    </row>
    <row r="78" spans="1:13" x14ac:dyDescent="0.25">
      <c r="A78" s="43" t="s">
        <v>86</v>
      </c>
      <c r="B78" s="54"/>
      <c r="C78" s="47"/>
      <c r="D78" s="47"/>
      <c r="E78" s="47"/>
      <c r="F78" s="47"/>
      <c r="G78" s="47"/>
      <c r="H78" s="47"/>
      <c r="I78" s="47"/>
      <c r="J78" s="47"/>
      <c r="K78" s="47"/>
      <c r="L78" s="76"/>
      <c r="M78" s="73">
        <f>E78-SUM(F78:L78)</f>
        <v>0</v>
      </c>
    </row>
    <row r="79" spans="1:13" x14ac:dyDescent="0.25">
      <c r="A79" s="25" t="s">
        <v>87</v>
      </c>
      <c r="B79" s="54"/>
      <c r="C79" s="47"/>
      <c r="D79" s="47"/>
      <c r="E79" s="47"/>
      <c r="F79" s="47"/>
      <c r="G79" s="47"/>
      <c r="H79" s="47"/>
      <c r="I79" s="47"/>
      <c r="J79" s="47"/>
      <c r="K79" s="47"/>
      <c r="L79" s="76"/>
      <c r="M79" s="73">
        <f>E79-SUM(F79:L79)</f>
        <v>0</v>
      </c>
    </row>
    <row r="80" spans="1:13" x14ac:dyDescent="0.25">
      <c r="A80" s="25" t="s">
        <v>88</v>
      </c>
      <c r="B80" s="54"/>
      <c r="C80" s="47"/>
      <c r="D80" s="47"/>
      <c r="E80" s="47"/>
      <c r="F80" s="47"/>
      <c r="G80" s="47"/>
      <c r="H80" s="47"/>
      <c r="I80" s="47"/>
      <c r="J80" s="47"/>
      <c r="K80" s="47"/>
      <c r="L80" s="76"/>
      <c r="M80" s="73">
        <f>E80-SUM(F80:L80)</f>
        <v>0</v>
      </c>
    </row>
    <row r="81" spans="1:13" x14ac:dyDescent="0.25">
      <c r="A81" s="25" t="s">
        <v>45</v>
      </c>
      <c r="B81" s="54"/>
      <c r="C81" s="47"/>
      <c r="D81" s="47"/>
      <c r="E81" s="47"/>
      <c r="F81" s="47"/>
      <c r="G81" s="47"/>
      <c r="H81" s="47"/>
      <c r="I81" s="47"/>
      <c r="J81" s="47"/>
      <c r="K81" s="47"/>
      <c r="L81" s="76"/>
      <c r="M81" s="73">
        <f>E81-SUM(F81:L81)</f>
        <v>0</v>
      </c>
    </row>
    <row r="82" spans="1:13" ht="30" x14ac:dyDescent="0.25">
      <c r="A82" s="40" t="s">
        <v>46</v>
      </c>
      <c r="B82" s="49"/>
      <c r="C82" s="49">
        <f>C6-SUM(C77:C81)</f>
        <v>0</v>
      </c>
      <c r="D82" s="49">
        <f t="shared" ref="D82:L82" si="12">D6-SUM(D77:D81)</f>
        <v>0</v>
      </c>
      <c r="E82" s="49">
        <f t="shared" si="12"/>
        <v>0</v>
      </c>
      <c r="F82" s="49">
        <f t="shared" si="12"/>
        <v>0</v>
      </c>
      <c r="G82" s="49">
        <f t="shared" si="12"/>
        <v>0</v>
      </c>
      <c r="H82" s="49">
        <f t="shared" si="12"/>
        <v>0</v>
      </c>
      <c r="I82" s="49">
        <f t="shared" si="12"/>
        <v>0</v>
      </c>
      <c r="J82" s="49">
        <f t="shared" si="12"/>
        <v>0</v>
      </c>
      <c r="K82" s="49">
        <f t="shared" si="12"/>
        <v>0</v>
      </c>
      <c r="L82" s="49">
        <f t="shared" si="12"/>
        <v>0</v>
      </c>
      <c r="M82" s="73">
        <f t="shared" si="10"/>
        <v>0</v>
      </c>
    </row>
  </sheetData>
  <mergeCells count="1">
    <mergeCell ref="F3:J3"/>
  </mergeCells>
  <conditionalFormatting sqref="B15:L15">
    <cfRule type="cellIs" dxfId="10" priority="8" operator="notEqual">
      <formula>0</formula>
    </cfRule>
  </conditionalFormatting>
  <conditionalFormatting sqref="B20:L20">
    <cfRule type="cellIs" dxfId="9" priority="7" operator="notEqual">
      <formula>0</formula>
    </cfRule>
  </conditionalFormatting>
  <conditionalFormatting sqref="B37:L37">
    <cfRule type="cellIs" dxfId="8" priority="6" operator="notEqual">
      <formula>0</formula>
    </cfRule>
  </conditionalFormatting>
  <conditionalFormatting sqref="B42:L42">
    <cfRule type="cellIs" dxfId="7" priority="5" operator="notEqual">
      <formula>0</formula>
    </cfRule>
  </conditionalFormatting>
  <conditionalFormatting sqref="B48:L48">
    <cfRule type="cellIs" dxfId="6" priority="4" operator="notEqual">
      <formula>0</formula>
    </cfRule>
  </conditionalFormatting>
  <conditionalFormatting sqref="B56:L56">
    <cfRule type="cellIs" dxfId="5" priority="3" operator="notEqual">
      <formula>0</formula>
    </cfRule>
  </conditionalFormatting>
  <conditionalFormatting sqref="B61:L61">
    <cfRule type="cellIs" dxfId="4" priority="2" operator="notEqual">
      <formula>0</formula>
    </cfRule>
  </conditionalFormatting>
  <conditionalFormatting sqref="B68:L68">
    <cfRule type="cellIs" dxfId="3" priority="1" operator="notEqual">
      <formula>0</formula>
    </cfRule>
  </conditionalFormatting>
  <conditionalFormatting sqref="B75:M75">
    <cfRule type="cellIs" dxfId="2" priority="18" operator="notEqual">
      <formula>0</formula>
    </cfRule>
  </conditionalFormatting>
  <conditionalFormatting sqref="B82:M82">
    <cfRule type="cellIs" dxfId="1" priority="17" operator="notEqual">
      <formula>0</formula>
    </cfRule>
  </conditionalFormatting>
  <conditionalFormatting sqref="M6:M82">
    <cfRule type="cellIs" dxfId="0" priority="19" operator="not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A3166-371A-954D-B1F0-87D2BA12EA73}">
  <sheetPr>
    <tabColor theme="9" tint="0.59999389629810485"/>
  </sheetPr>
  <dimension ref="A5:G48"/>
  <sheetViews>
    <sheetView zoomScale="90" zoomScaleNormal="90" workbookViewId="0">
      <selection activeCell="B1" sqref="B1"/>
    </sheetView>
  </sheetViews>
  <sheetFormatPr defaultColWidth="8.85546875" defaultRowHeight="15" x14ac:dyDescent="0.25"/>
  <cols>
    <col min="1" max="1" width="2.85546875" bestFit="1" customWidth="1"/>
    <col min="2" max="2" width="28.85546875" style="20" bestFit="1" customWidth="1"/>
    <col min="3" max="3" width="10.85546875" style="19" customWidth="1"/>
    <col min="4" max="4" width="31.85546875" style="19" bestFit="1" customWidth="1"/>
    <col min="6" max="6" width="27" bestFit="1" customWidth="1"/>
  </cols>
  <sheetData>
    <row r="5" spans="1:7" ht="15.75" x14ac:dyDescent="0.25">
      <c r="A5" s="19">
        <v>1</v>
      </c>
      <c r="B5" s="20" t="s">
        <v>90</v>
      </c>
      <c r="C5" s="24" t="s">
        <v>91</v>
      </c>
    </row>
    <row r="6" spans="1:7" ht="15.75" x14ac:dyDescent="0.25">
      <c r="A6" s="19" t="s">
        <v>92</v>
      </c>
      <c r="B6" s="20" t="s">
        <v>93</v>
      </c>
      <c r="C6" s="24" t="s">
        <v>94</v>
      </c>
    </row>
    <row r="7" spans="1:7" ht="15.75" x14ac:dyDescent="0.25">
      <c r="A7" s="19" t="s">
        <v>95</v>
      </c>
      <c r="B7" s="20" t="s">
        <v>96</v>
      </c>
      <c r="C7" s="24" t="s">
        <v>97</v>
      </c>
    </row>
    <row r="8" spans="1:7" ht="15.75" x14ac:dyDescent="0.25">
      <c r="A8" s="19" t="s">
        <v>98</v>
      </c>
      <c r="B8" s="20" t="s">
        <v>99</v>
      </c>
      <c r="C8" s="24" t="s">
        <v>100</v>
      </c>
    </row>
    <row r="9" spans="1:7" ht="15.75" x14ac:dyDescent="0.25">
      <c r="A9" s="19" t="s">
        <v>101</v>
      </c>
      <c r="B9" s="20" t="s">
        <v>102</v>
      </c>
      <c r="C9" s="24" t="s">
        <v>103</v>
      </c>
    </row>
    <row r="10" spans="1:7" ht="15.75" x14ac:dyDescent="0.25">
      <c r="A10" s="19" t="s">
        <v>104</v>
      </c>
      <c r="B10" s="20" t="s">
        <v>105</v>
      </c>
      <c r="C10" s="24" t="s">
        <v>106</v>
      </c>
    </row>
    <row r="11" spans="1:7" ht="15.75" x14ac:dyDescent="0.25">
      <c r="A11" s="19" t="s">
        <v>107</v>
      </c>
      <c r="B11" s="20" t="s">
        <v>108</v>
      </c>
      <c r="C11" s="24" t="s">
        <v>109</v>
      </c>
    </row>
    <row r="12" spans="1:7" ht="15.75" x14ac:dyDescent="0.25">
      <c r="A12" s="19">
        <v>5</v>
      </c>
      <c r="B12" s="20" t="s">
        <v>110</v>
      </c>
      <c r="C12" s="24" t="s">
        <v>111</v>
      </c>
    </row>
    <row r="15" spans="1:7" x14ac:dyDescent="0.25">
      <c r="A15" s="19">
        <v>1</v>
      </c>
      <c r="B15" s="20" t="s">
        <v>90</v>
      </c>
      <c r="C15" s="19">
        <f>SUM('Data Collection-RWsystem'!H6:L6)</f>
        <v>0</v>
      </c>
      <c r="F15" s="22"/>
      <c r="G15" s="22"/>
    </row>
    <row r="16" spans="1:7" x14ac:dyDescent="0.25">
      <c r="A16" s="19">
        <v>2</v>
      </c>
      <c r="B16" s="20" t="s">
        <v>112</v>
      </c>
      <c r="C16" s="19">
        <f>SUM('Data Collection-RWsystem'!I6:L6)</f>
        <v>0</v>
      </c>
      <c r="D16" s="19">
        <f>SUM('Data Collection-RWsystem'!H6)</f>
        <v>0</v>
      </c>
      <c r="F16" s="22" t="e">
        <f>C16/C15</f>
        <v>#DIV/0!</v>
      </c>
      <c r="G16" s="22"/>
    </row>
    <row r="17" spans="1:7" x14ac:dyDescent="0.25">
      <c r="A17" s="19">
        <v>3</v>
      </c>
      <c r="B17" s="20" t="s">
        <v>113</v>
      </c>
      <c r="C17" s="19">
        <f>SUM('Data Collection-RWsystem'!J6)+SUM('Data Collection-RWsystem'!K6)+SUM('Data Collection-RWsystem'!L6)</f>
        <v>0</v>
      </c>
      <c r="D17" s="19">
        <f>SUM('Data Collection-RWsystem'!I6)</f>
        <v>0</v>
      </c>
      <c r="F17" s="22" t="e">
        <f>C17/C16</f>
        <v>#DIV/0!</v>
      </c>
      <c r="G17" s="22"/>
    </row>
    <row r="18" spans="1:7" x14ac:dyDescent="0.25">
      <c r="A18" s="19">
        <v>4</v>
      </c>
      <c r="B18" s="20" t="s">
        <v>114</v>
      </c>
      <c r="C18" s="19">
        <f>SUM('Data Collection-RWsystem'!K6)+SUM('Data Collection-RWsystem'!L6)</f>
        <v>0</v>
      </c>
      <c r="D18" s="19">
        <f>SUM('Data Collection-RWsystem'!J6)</f>
        <v>0</v>
      </c>
      <c r="F18" s="22" t="e">
        <f>C18/C17</f>
        <v>#DIV/0!</v>
      </c>
      <c r="G18" s="22"/>
    </row>
    <row r="19" spans="1:7" x14ac:dyDescent="0.25">
      <c r="A19" s="19">
        <v>5</v>
      </c>
      <c r="B19" s="20" t="s">
        <v>110</v>
      </c>
      <c r="C19" s="19">
        <f>SUM('Data Collection-RWsystem'!L6)</f>
        <v>0</v>
      </c>
      <c r="F19" s="22" t="e">
        <f>C19/C18</f>
        <v>#DIV/0!</v>
      </c>
      <c r="G19" s="22"/>
    </row>
    <row r="25" spans="1:7" x14ac:dyDescent="0.25">
      <c r="B25" s="20" t="s">
        <v>115</v>
      </c>
      <c r="C25"/>
    </row>
    <row r="27" spans="1:7" x14ac:dyDescent="0.25">
      <c r="B27" s="21" t="s">
        <v>116</v>
      </c>
      <c r="C27" s="19">
        <f>SUM('Data Collection-RWsystem'!F6:L6)</f>
        <v>0</v>
      </c>
      <c r="G27" s="22"/>
    </row>
    <row r="28" spans="1:7" x14ac:dyDescent="0.25">
      <c r="B28" s="20" t="s">
        <v>117</v>
      </c>
      <c r="C28" s="19">
        <f>SUM('Data Collection-RWsystem'!H6:L6)</f>
        <v>0</v>
      </c>
      <c r="D28" s="19">
        <f>SUM('Data Collection-RWsystem'!F6:G6)</f>
        <v>0</v>
      </c>
      <c r="F28" s="21"/>
      <c r="G28" s="19"/>
    </row>
    <row r="29" spans="1:7" x14ac:dyDescent="0.25">
      <c r="B29" s="21" t="s">
        <v>118</v>
      </c>
      <c r="C29" s="19">
        <f>('Data Collection-RWsystem'!H6)+('Data Collection-RWsystem'!J6)+('Data Collection-RWsystem'!K6)+('Data Collection-RWsystem'!L6)</f>
        <v>0</v>
      </c>
      <c r="D29" s="19">
        <f>'Data Collection-RWsystem'!I6</f>
        <v>0</v>
      </c>
      <c r="F29" s="23">
        <f>(100%)</f>
        <v>1</v>
      </c>
      <c r="G29" s="19"/>
    </row>
    <row r="30" spans="1:7" x14ac:dyDescent="0.25">
      <c r="B30" s="20" t="s">
        <v>119</v>
      </c>
      <c r="C30" s="19">
        <f>SUM('Data Collection-RWsystem'!J6:L6)</f>
        <v>0</v>
      </c>
      <c r="D30" s="19">
        <f>'Data Collection-RWsystem'!H6</f>
        <v>0</v>
      </c>
      <c r="F30" s="23" t="e">
        <f>C30/C29</f>
        <v>#DIV/0!</v>
      </c>
      <c r="G30" s="19"/>
    </row>
    <row r="31" spans="1:7" x14ac:dyDescent="0.25">
      <c r="B31" s="20" t="s">
        <v>120</v>
      </c>
      <c r="C31" s="19">
        <f>SUM('Data Collection-RWsystem'!K6)</f>
        <v>0</v>
      </c>
      <c r="D31" s="19">
        <f>'Data Collection-RWsystem'!J6</f>
        <v>0</v>
      </c>
      <c r="E31" s="19">
        <f>'Data Collection-RWsystem'!L6</f>
        <v>0</v>
      </c>
      <c r="F31" s="23" t="e">
        <f>C31/C30</f>
        <v>#DIV/0!</v>
      </c>
      <c r="G31" s="20"/>
    </row>
    <row r="32" spans="1:7" x14ac:dyDescent="0.25">
      <c r="E32" s="23"/>
    </row>
    <row r="48" spans="7:7" x14ac:dyDescent="0.25">
      <c r="G48" t="s">
        <v>21</v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c389217-bf9d-4e34-b9d6-a85b7e12d34c">
      <UserInfo>
        <DisplayName>Nichols, Lisa</DisplayName>
        <AccountId>12</AccountId>
        <AccountType/>
      </UserInfo>
      <UserInfo>
        <DisplayName>Wegener, Maximilian</DisplayName>
        <AccountId>6</AccountId>
        <AccountType/>
      </UserInfo>
      <UserInfo>
        <DisplayName>Villanueva, Merceditas</DisplayName>
        <AccountId>18</AccountId>
        <AccountType/>
      </UserInfo>
      <UserInfo>
        <DisplayName>Sims, Katarzyna</DisplayName>
        <AccountId>15</AccountId>
        <AccountType/>
      </UserInfo>
      <UserInfo>
        <DisplayName>Valeriano, Tequetta</DisplayName>
        <AccountId>19</AccountId>
        <AccountType/>
      </UserInfo>
      <UserInfo>
        <DisplayName>Zelenev, Alexei</DisplayName>
        <AccountId>20</AccountId>
        <AccountType/>
      </UserInfo>
    </SharedWithUsers>
    <TaxCatchAll xmlns="dc389217-bf9d-4e34-b9d6-a85b7e12d34c" xsi:nil="true"/>
    <lcf76f155ced4ddcb4097134ff3c332f xmlns="aef952bd-df75-4b84-81f2-59d083507a7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7B4666A8F064ABE1C7B8792DC69D7" ma:contentTypeVersion="17" ma:contentTypeDescription="Create a new document." ma:contentTypeScope="" ma:versionID="a266ad1b982f74f1be0efcccbe06a9aa">
  <xsd:schema xmlns:xsd="http://www.w3.org/2001/XMLSchema" xmlns:xs="http://www.w3.org/2001/XMLSchema" xmlns:p="http://schemas.microsoft.com/office/2006/metadata/properties" xmlns:ns2="aef952bd-df75-4b84-81f2-59d083507a77" xmlns:ns3="dc389217-bf9d-4e34-b9d6-a85b7e12d34c" targetNamespace="http://schemas.microsoft.com/office/2006/metadata/properties" ma:root="true" ma:fieldsID="62f05c2fc2bf6a7ff987f0398781bbea" ns2:_="" ns3:_="">
    <xsd:import namespace="aef952bd-df75-4b84-81f2-59d083507a77"/>
    <xsd:import namespace="dc389217-bf9d-4e34-b9d6-a85b7e12d3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952bd-df75-4b84-81f2-59d083507a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f2ce6f-561e-4fcc-84bd-4f6f4736d2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89217-bf9d-4e34-b9d6-a85b7e12d3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84c0aee-c18a-496b-a08f-0912572bdb0c}" ma:internalName="TaxCatchAll" ma:showField="CatchAllData" ma:web="dc389217-bf9d-4e34-b9d6-a85b7e12d3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F559A8-87BD-4166-91F6-662B1CA274DB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c389217-bf9d-4e34-b9d6-a85b7e12d34c"/>
    <ds:schemaRef ds:uri="aef952bd-df75-4b84-81f2-59d083507a7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C3B195-8FEA-4079-BBDA-661BBFEB8E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f952bd-df75-4b84-81f2-59d083507a77"/>
    <ds:schemaRef ds:uri="dc389217-bf9d-4e34-b9d6-a85b7e12d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8CE6C-7CE7-4EBD-9BFD-D6331A3B76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Data Collection-all patients</vt:lpstr>
      <vt:lpstr>Cascades for all patients</vt:lpstr>
      <vt:lpstr>Data Collection-RWsystem</vt:lpstr>
      <vt:lpstr>Cascade for RWsystem</vt:lpstr>
    </vt:vector>
  </TitlesOfParts>
  <Manager/>
  <Company>Yale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Brooks, Ralph</dc:creator>
  <cp:keywords/>
  <dc:description/>
  <cp:lastModifiedBy>Ellie Coombs</cp:lastModifiedBy>
  <cp:revision/>
  <dcterms:created xsi:type="dcterms:W3CDTF">2020-09-09T19:37:20Z</dcterms:created>
  <dcterms:modified xsi:type="dcterms:W3CDTF">2023-08-09T17:50:14Z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0x0101008E77B4666A8F064ABE1C7B8792DC69D7</vt:lpwstr>
  </property>
  <property fmtid="{D5CDD505-2E9C-101B-9397-08002B2CF9AE}" pid="3" name="MediaServiceImageTags">
    <vt:lpwstr/>
  </property>
</Properties>
</file>